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F_prj_111001_3356\"/>
    </mc:Choice>
  </mc:AlternateContent>
  <bookViews>
    <workbookView xWindow="0" yWindow="0" windowWidth="28800" windowHeight="115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A8" i="6" l="1"/>
  <c r="A8" i="5"/>
  <c r="A8" i="4"/>
  <c r="A8" i="3"/>
  <c r="A8" i="2"/>
  <c r="A11" i="1"/>
  <c r="I25" i="5" l="1"/>
  <c r="I21" i="5"/>
  <c r="I22" i="5"/>
  <c r="I23" i="5"/>
  <c r="I24" i="5"/>
  <c r="I20" i="5"/>
  <c r="I27" i="3"/>
  <c r="I21" i="3"/>
  <c r="I22" i="3"/>
  <c r="I23" i="3"/>
  <c r="I24" i="3"/>
  <c r="I25" i="3"/>
  <c r="I26" i="3"/>
  <c r="I20" i="3"/>
  <c r="C3" i="8"/>
  <c r="C4" i="8" s="1"/>
  <c r="C5" i="8" s="1"/>
  <c r="C15" i="8"/>
  <c r="C14" i="8"/>
  <c r="C13" i="8"/>
  <c r="C12" i="8"/>
  <c r="C9" i="8" l="1"/>
  <c r="H7" i="8"/>
  <c r="C6" i="8"/>
  <c r="C18" i="8" s="1"/>
  <c r="C8" i="8"/>
  <c r="C20" i="8" l="1"/>
  <c r="I7" i="8"/>
  <c r="A11" i="6"/>
  <c r="A11" i="5"/>
  <c r="A11" i="4"/>
  <c r="A11" i="3"/>
  <c r="A11" i="2"/>
  <c r="J16" i="6" l="1"/>
  <c r="J16" i="5"/>
  <c r="J16" i="4"/>
  <c r="J16" i="3"/>
  <c r="J16" i="2"/>
  <c r="R26" i="3" l="1"/>
</calcChain>
</file>

<file path=xl/sharedStrings.xml><?xml version="1.0" encoding="utf-8"?>
<sst xmlns="http://schemas.openxmlformats.org/spreadsheetml/2006/main" count="886" uniqueCount="94">
  <si>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</si>
  <si>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</si>
  <si>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</si>
  <si>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</si>
  <si>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</si>
  <si>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</si>
  <si>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</si>
  <si>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2752_Строительство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</si>
  <si>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Идентификатор инвестиционного проекта: F_prj_111001_3356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</si>
  <si>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</si>
  <si>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</si>
  <si>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</si>
  <si>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</si>
  <si>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</si>
  <si>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</si>
  <si>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</si>
  <si>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</si>
  <si>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</si>
  <si>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</si>
  <si>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</si>
  <si>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</si>
  <si>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</si>
  <si>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</si>
  <si>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</si>
  <si>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</si>
  <si>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</si>
  <si>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</si>
  <si>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</si>
  <si>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</si>
  <si>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</si>
  <si>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</si>
  <si>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</si>
  <si>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УНЦ КТП  блочного типа (бетонные, сэндвич-панели) 6-20 кВ </t>
  </si>
  <si>
    <t>1 ед.</t>
  </si>
  <si>
    <t xml:space="preserve">УНЦ здания РП (СП, РТП, ТП) блочного типа 6-20 кВ </t>
  </si>
  <si>
    <t>РП (СП, РТП) на 7 ячеек выключателей или ТП (РТП) с одним трансформатором</t>
  </si>
  <si>
    <t>Э4-01</t>
  </si>
  <si>
    <t xml:space="preserve">УНЦ ячейки выключателя РП (СП, ТП, РТП) 6-20 кВ </t>
  </si>
  <si>
    <t>Iном 1000, Iоткл 20кА</t>
  </si>
  <si>
    <t>1 ячейка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</si>
  <si>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</si>
  <si>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</si>
  <si>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</si>
  <si>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</si>
  <si>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 xml:space="preserve">УНЦ КЛ 6-500 кВ (с алюминиевой жилой) </t>
  </si>
  <si>
    <t>120 мм2, алюминий</t>
  </si>
  <si>
    <t xml:space="preserve">1 км </t>
  </si>
  <si>
    <t>240 мм2, алюминий</t>
  </si>
  <si>
    <t>400 мм2, алюминий</t>
  </si>
  <si>
    <t xml:space="preserve">УНЦ на устройство траншеи КЛ и восстановление благоустройства по трассе </t>
  </si>
  <si>
    <t>две цепи  КЛ благоустройство по трассе с учетом восстановления газонов</t>
  </si>
  <si>
    <t>1 км по трассе</t>
  </si>
  <si>
    <t xml:space="preserve">Затраты на проектно-изыскательские работы по КЛ </t>
  </si>
  <si>
    <t>П5-01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</si>
  <si>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</si>
  <si>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</si>
  <si>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</si>
  <si>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</si>
  <si>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</si>
  <si>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</si>
  <si>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</si>
  <si>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</si>
  <si>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</si>
  <si>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</si>
  <si>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</si>
  <si>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</si>
  <si>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</si>
  <si>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</si>
  <si>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</si>
  <si>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2020г.</t>
  </si>
  <si>
    <t>2021г.</t>
  </si>
  <si>
    <t>2022г.</t>
  </si>
  <si>
    <t>2 т-р 400 кВА</t>
  </si>
  <si>
    <t>2 т-р 630 кВА</t>
  </si>
  <si>
    <t>2 т-р 1000 кВА</t>
  </si>
  <si>
    <t xml:space="preserve">УНЦ ячейки трансформатора 6-35 кВ </t>
  </si>
  <si>
    <t>от 51 до 150,9</t>
  </si>
  <si>
    <t>П6-10</t>
  </si>
  <si>
    <t>РП на 16 ячеек, поэтому берем 2 ед.</t>
  </si>
  <si>
    <t>В8-01-1</t>
  </si>
  <si>
    <t>Т5-19-1</t>
  </si>
  <si>
    <t>К1-05-2</t>
  </si>
  <si>
    <t>К1-08-2</t>
  </si>
  <si>
    <t>К1-10-2</t>
  </si>
  <si>
    <t>Б2-02-4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</si>
  <si>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31.10.2019 № 782</t>
  </si>
  <si>
    <t>Э3-07-2</t>
  </si>
  <si>
    <t>Э3-08-2</t>
  </si>
  <si>
    <t>Э3-09-2</t>
  </si>
  <si>
    <t>масляный Т 10/0,4, 1000 кВА</t>
  </si>
  <si>
    <t>2023г.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</si>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</sst>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_-* #,##0.00_р_._-;\-* #,##0.00_р_._-;_-* &quot;-&quot;??_р_._-;_-@_-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4" fontId="0" fillId="0" borderId="0" xfId="0" applyNumberFormat="1"/>
    <xf numFmtId="2" fontId="1" fillId="0" borderId="3" xfId="1" applyNumberFormat="1" applyFont="1" applyBorder="1" applyAlignment="1">
      <alignment horizontal="center" vertical="center"/>
    </xf>
    <xf numFmtId="0" fontId="0" fillId="0" borderId="0" xfId="0" applyBorder="1"/>
    <xf numFmtId="0" fontId="1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0" fillId="0" borderId="9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6" fontId="16" fillId="0" borderId="9" xfId="0" applyNumberFormat="1" applyFont="1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7" t="s">
        <v>93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4" customHeight="1" x14ac:dyDescent="0.2">
      <c r="A9" s="44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4.25" customHeight="1" x14ac:dyDescent="0.2">
      <c r="A11" s="48" t="str">
        <f>[1]т1!A11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10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11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6.5" customHeight="1" x14ac:dyDescent="0.2">
      <c r="A16" s="46" t="s">
        <v>0</v>
      </c>
      <c r="B16" s="46" t="s">
        <v>0</v>
      </c>
      <c r="C16" s="46" t="s">
        <v>85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">
        <v>85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16</v>
      </c>
      <c r="D17" s="46" t="s">
        <v>0</v>
      </c>
      <c r="E17" s="46" t="s">
        <v>0</v>
      </c>
      <c r="F17" s="46" t="s">
        <v>0</v>
      </c>
      <c r="G17" s="46" t="s">
        <v>17</v>
      </c>
      <c r="H17" s="46" t="s">
        <v>0</v>
      </c>
      <c r="I17" s="46" t="s">
        <v>0</v>
      </c>
      <c r="J17" s="46" t="s">
        <v>18</v>
      </c>
      <c r="K17" s="46" t="s">
        <v>0</v>
      </c>
      <c r="L17" s="46" t="s">
        <v>0</v>
      </c>
      <c r="M17" s="46" t="s">
        <v>0</v>
      </c>
      <c r="N17" s="46" t="s">
        <v>17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">
      <c r="A8" s="47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4.75" customHeight="1" x14ac:dyDescent="0.2">
      <c r="A9" s="44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10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30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8.7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31.10.2019 № 782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31.10.2019 № 782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16</v>
      </c>
      <c r="D17" s="46" t="s">
        <v>0</v>
      </c>
      <c r="E17" s="46" t="s">
        <v>0</v>
      </c>
      <c r="F17" s="46" t="s">
        <v>0</v>
      </c>
      <c r="G17" s="46" t="s">
        <v>17</v>
      </c>
      <c r="H17" s="46" t="s">
        <v>0</v>
      </c>
      <c r="I17" s="46" t="s">
        <v>0</v>
      </c>
      <c r="J17" s="46" t="s">
        <v>18</v>
      </c>
      <c r="K17" s="46" t="s">
        <v>0</v>
      </c>
      <c r="L17" s="46" t="s">
        <v>0</v>
      </c>
      <c r="M17" s="46" t="s">
        <v>0</v>
      </c>
      <c r="N17" s="46" t="s">
        <v>17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showOutlineSymbols="0" showWhiteSpace="0" topLeftCell="A7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7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39" customHeight="1" x14ac:dyDescent="0.2">
      <c r="A9" s="44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10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31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9.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31.10.2019 № 782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31.10.2019 № 782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16</v>
      </c>
      <c r="D17" s="46" t="s">
        <v>0</v>
      </c>
      <c r="E17" s="46" t="s">
        <v>0</v>
      </c>
      <c r="F17" s="46" t="s">
        <v>0</v>
      </c>
      <c r="G17" s="46" t="s">
        <v>17</v>
      </c>
      <c r="H17" s="46" t="s">
        <v>0</v>
      </c>
      <c r="I17" s="46" t="s">
        <v>0</v>
      </c>
      <c r="J17" s="46" t="s">
        <v>18</v>
      </c>
      <c r="K17" s="46" t="s">
        <v>0</v>
      </c>
      <c r="L17" s="46" t="s">
        <v>0</v>
      </c>
      <c r="M17" s="46" t="s">
        <v>0</v>
      </c>
      <c r="N17" s="46" t="s">
        <v>17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32</v>
      </c>
      <c r="C20" s="3">
        <v>10</v>
      </c>
      <c r="D20" s="3" t="s">
        <v>72</v>
      </c>
      <c r="E20" s="4">
        <v>2</v>
      </c>
      <c r="F20" s="3" t="s">
        <v>33</v>
      </c>
      <c r="G20" s="3" t="s">
        <v>86</v>
      </c>
      <c r="H20" s="5">
        <v>5819</v>
      </c>
      <c r="I20" s="5">
        <f>H20*E20*Q20</f>
        <v>12219.9</v>
      </c>
      <c r="J20" s="3"/>
      <c r="K20" s="13"/>
      <c r="L20" s="4"/>
      <c r="M20" s="3"/>
      <c r="N20" s="13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3" t="s">
        <v>32</v>
      </c>
      <c r="C21" s="3">
        <v>10</v>
      </c>
      <c r="D21" s="3" t="s">
        <v>73</v>
      </c>
      <c r="E21" s="4">
        <v>2</v>
      </c>
      <c r="F21" s="3" t="s">
        <v>33</v>
      </c>
      <c r="G21" s="3" t="s">
        <v>87</v>
      </c>
      <c r="H21" s="5">
        <v>7166</v>
      </c>
      <c r="I21" s="5">
        <f t="shared" ref="I21:I26" si="0">H21*E21*Q21</f>
        <v>15048.6</v>
      </c>
      <c r="J21" s="3"/>
      <c r="K21" s="13"/>
      <c r="L21" s="4"/>
      <c r="M21" s="3"/>
      <c r="N21" s="13"/>
      <c r="O21" s="5"/>
      <c r="P21" s="5"/>
      <c r="Q21">
        <v>1.05</v>
      </c>
      <c r="R21" t="s">
        <v>0</v>
      </c>
    </row>
    <row r="22" spans="1:18" ht="50.1" customHeight="1" x14ac:dyDescent="0.2">
      <c r="A22" s="3">
        <v>3</v>
      </c>
      <c r="B22" s="3" t="s">
        <v>32</v>
      </c>
      <c r="C22" s="3">
        <v>10</v>
      </c>
      <c r="D22" s="3" t="s">
        <v>74</v>
      </c>
      <c r="E22" s="4">
        <v>4</v>
      </c>
      <c r="F22" s="3" t="s">
        <v>33</v>
      </c>
      <c r="G22" s="3" t="s">
        <v>88</v>
      </c>
      <c r="H22" s="5">
        <v>7583</v>
      </c>
      <c r="I22" s="5">
        <f t="shared" si="0"/>
        <v>31848.600000000002</v>
      </c>
      <c r="J22" s="3"/>
      <c r="K22" s="13"/>
      <c r="L22" s="4"/>
      <c r="M22" s="3"/>
      <c r="N22" s="13"/>
      <c r="O22" s="5"/>
      <c r="P22" s="5"/>
      <c r="Q22">
        <v>1.05</v>
      </c>
      <c r="R22" t="s">
        <v>0</v>
      </c>
    </row>
    <row r="23" spans="1:18" ht="50.1" customHeight="1" x14ac:dyDescent="0.2">
      <c r="A23" s="3">
        <v>4</v>
      </c>
      <c r="B23" s="3" t="s">
        <v>34</v>
      </c>
      <c r="C23" s="3">
        <v>10</v>
      </c>
      <c r="D23" s="3" t="s">
        <v>35</v>
      </c>
      <c r="E23" s="4">
        <v>2</v>
      </c>
      <c r="F23" s="3" t="s">
        <v>33</v>
      </c>
      <c r="G23" s="3" t="s">
        <v>36</v>
      </c>
      <c r="H23" s="5">
        <v>1615</v>
      </c>
      <c r="I23" s="5">
        <f t="shared" si="0"/>
        <v>3391.5</v>
      </c>
      <c r="J23" s="3"/>
      <c r="K23" s="3"/>
      <c r="L23" s="4"/>
      <c r="M23" s="3"/>
      <c r="N23" s="13"/>
      <c r="O23" s="5"/>
      <c r="P23" s="5"/>
      <c r="Q23">
        <v>1.05</v>
      </c>
      <c r="R23" s="21" t="s">
        <v>78</v>
      </c>
    </row>
    <row r="24" spans="1:18" ht="50.1" customHeight="1" x14ac:dyDescent="0.2">
      <c r="A24" s="3">
        <v>5</v>
      </c>
      <c r="B24" s="3" t="s">
        <v>37</v>
      </c>
      <c r="C24" s="3">
        <v>10</v>
      </c>
      <c r="D24" s="3" t="s">
        <v>38</v>
      </c>
      <c r="E24" s="4">
        <v>14</v>
      </c>
      <c r="F24" s="3" t="s">
        <v>39</v>
      </c>
      <c r="G24" s="3" t="s">
        <v>79</v>
      </c>
      <c r="H24" s="5">
        <v>928</v>
      </c>
      <c r="I24" s="5">
        <f t="shared" si="0"/>
        <v>13381.76</v>
      </c>
      <c r="J24" s="3"/>
      <c r="K24" s="3"/>
      <c r="L24" s="4"/>
      <c r="M24" s="3"/>
      <c r="N24" s="13"/>
      <c r="O24" s="5"/>
      <c r="P24" s="5"/>
      <c r="Q24">
        <v>1.03</v>
      </c>
      <c r="R24" t="s">
        <v>0</v>
      </c>
    </row>
    <row r="25" spans="1:18" ht="50.1" customHeight="1" x14ac:dyDescent="0.2">
      <c r="A25" s="3">
        <v>6</v>
      </c>
      <c r="B25" s="14" t="s">
        <v>75</v>
      </c>
      <c r="C25" s="14">
        <v>10</v>
      </c>
      <c r="D25" s="14" t="s">
        <v>89</v>
      </c>
      <c r="E25" s="15">
        <v>2</v>
      </c>
      <c r="F25" s="14" t="s">
        <v>39</v>
      </c>
      <c r="G25" s="14" t="s">
        <v>80</v>
      </c>
      <c r="H25" s="16">
        <v>886</v>
      </c>
      <c r="I25" s="5">
        <f t="shared" si="0"/>
        <v>1860.6000000000001</v>
      </c>
      <c r="J25" s="14"/>
      <c r="K25" s="14"/>
      <c r="L25" s="15"/>
      <c r="M25" s="14"/>
      <c r="N25" s="14"/>
      <c r="O25" s="16"/>
      <c r="P25" s="16"/>
      <c r="Q25" s="6">
        <v>1.05</v>
      </c>
      <c r="R25" t="s">
        <v>0</v>
      </c>
    </row>
    <row r="26" spans="1:18" ht="50.1" customHeight="1" x14ac:dyDescent="0.2">
      <c r="A26" s="3">
        <v>7</v>
      </c>
      <c r="B26" s="3" t="s">
        <v>40</v>
      </c>
      <c r="C26" s="3"/>
      <c r="D26" s="3" t="s">
        <v>76</v>
      </c>
      <c r="E26" s="4">
        <v>1</v>
      </c>
      <c r="F26" s="3" t="s">
        <v>41</v>
      </c>
      <c r="G26" s="3" t="s">
        <v>77</v>
      </c>
      <c r="H26" s="5">
        <v>7500</v>
      </c>
      <c r="I26" s="5">
        <f t="shared" si="0"/>
        <v>7500</v>
      </c>
      <c r="J26" s="3"/>
      <c r="K26" s="13"/>
      <c r="L26" s="4"/>
      <c r="M26" s="3"/>
      <c r="N26" s="13"/>
      <c r="O26" s="5"/>
      <c r="P26" s="5"/>
      <c r="Q26">
        <v>1</v>
      </c>
      <c r="R26" s="17">
        <f>SUM(P20:P25)</f>
        <v>0</v>
      </c>
    </row>
    <row r="27" spans="1:18" ht="60" x14ac:dyDescent="0.2">
      <c r="A27" s="3" t="s">
        <v>0</v>
      </c>
      <c r="B27" s="3" t="s">
        <v>28</v>
      </c>
      <c r="C27" s="3" t="s">
        <v>0</v>
      </c>
      <c r="D27" s="3" t="s">
        <v>0</v>
      </c>
      <c r="E27" s="4" t="s">
        <v>0</v>
      </c>
      <c r="F27" s="3" t="s">
        <v>0</v>
      </c>
      <c r="G27" s="3" t="s">
        <v>0</v>
      </c>
      <c r="H27" s="5" t="s">
        <v>0</v>
      </c>
      <c r="I27" s="5">
        <f>SUM(I20:I26)</f>
        <v>85250.96</v>
      </c>
      <c r="J27" s="3"/>
      <c r="K27" s="3"/>
      <c r="L27" s="4"/>
      <c r="M27" s="3"/>
      <c r="N27" s="3"/>
      <c r="O27" s="5"/>
      <c r="P27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7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3.25" customHeight="1" x14ac:dyDescent="0.2">
      <c r="A9" s="44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10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42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51.7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31.10.2019 № 782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31.10.2019 № 782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16</v>
      </c>
      <c r="D17" s="46" t="s">
        <v>0</v>
      </c>
      <c r="E17" s="46" t="s">
        <v>0</v>
      </c>
      <c r="F17" s="46" t="s">
        <v>0</v>
      </c>
      <c r="G17" s="46" t="s">
        <v>17</v>
      </c>
      <c r="H17" s="46" t="s">
        <v>0</v>
      </c>
      <c r="I17" s="46" t="s">
        <v>0</v>
      </c>
      <c r="J17" s="46" t="s">
        <v>18</v>
      </c>
      <c r="K17" s="46" t="s">
        <v>0</v>
      </c>
      <c r="L17" s="46" t="s">
        <v>0</v>
      </c>
      <c r="M17" s="46" t="s">
        <v>0</v>
      </c>
      <c r="N17" s="46" t="s">
        <v>17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4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7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0.5" customHeight="1" x14ac:dyDescent="0.2">
      <c r="A9" s="44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10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43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8.7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31.10.2019 № 782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31.10.2019 № 782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16</v>
      </c>
      <c r="D17" s="46" t="s">
        <v>0</v>
      </c>
      <c r="E17" s="46" t="s">
        <v>0</v>
      </c>
      <c r="F17" s="46" t="s">
        <v>0</v>
      </c>
      <c r="G17" s="46" t="s">
        <v>17</v>
      </c>
      <c r="H17" s="46" t="s">
        <v>0</v>
      </c>
      <c r="I17" s="46" t="s">
        <v>0</v>
      </c>
      <c r="J17" s="46" t="s">
        <v>18</v>
      </c>
      <c r="K17" s="46" t="s">
        <v>0</v>
      </c>
      <c r="L17" s="46" t="s">
        <v>0</v>
      </c>
      <c r="M17" s="46" t="s">
        <v>0</v>
      </c>
      <c r="N17" s="46" t="s">
        <v>17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44</v>
      </c>
      <c r="C20" s="3">
        <v>10</v>
      </c>
      <c r="D20" s="3" t="s">
        <v>45</v>
      </c>
      <c r="E20" s="4">
        <v>3.6339999999999999</v>
      </c>
      <c r="F20" s="3" t="s">
        <v>46</v>
      </c>
      <c r="G20" s="3" t="s">
        <v>81</v>
      </c>
      <c r="H20" s="5">
        <v>2106</v>
      </c>
      <c r="I20" s="5">
        <f>H20*E20*Q20</f>
        <v>8495.0564400000003</v>
      </c>
      <c r="J20" s="3"/>
      <c r="K20" s="3"/>
      <c r="L20" s="4"/>
      <c r="M20" s="3"/>
      <c r="N20" s="13"/>
      <c r="O20" s="5"/>
      <c r="P20" s="5"/>
      <c r="Q20">
        <v>1.1100000000000001</v>
      </c>
      <c r="R20" t="s">
        <v>0</v>
      </c>
    </row>
    <row r="21" spans="1:18" ht="50.1" customHeight="1" x14ac:dyDescent="0.2">
      <c r="A21" s="3">
        <v>2</v>
      </c>
      <c r="B21" s="3" t="s">
        <v>44</v>
      </c>
      <c r="C21" s="3">
        <v>10</v>
      </c>
      <c r="D21" s="3" t="s">
        <v>47</v>
      </c>
      <c r="E21" s="4">
        <v>2.5960000000000001</v>
      </c>
      <c r="F21" s="3" t="s">
        <v>46</v>
      </c>
      <c r="G21" s="3" t="s">
        <v>82</v>
      </c>
      <c r="H21" s="5">
        <v>3055</v>
      </c>
      <c r="I21" s="5">
        <f t="shared" ref="I21:I24" si="0">H21*E21*Q21</f>
        <v>8803.1658000000007</v>
      </c>
      <c r="J21" s="3"/>
      <c r="K21" s="13"/>
      <c r="L21" s="4"/>
      <c r="M21" s="3"/>
      <c r="N21" s="13"/>
      <c r="O21" s="5"/>
      <c r="P21" s="5"/>
      <c r="Q21">
        <v>1.1100000000000001</v>
      </c>
      <c r="R21" t="s">
        <v>0</v>
      </c>
    </row>
    <row r="22" spans="1:18" ht="50.1" customHeight="1" x14ac:dyDescent="0.2">
      <c r="A22" s="3">
        <v>3</v>
      </c>
      <c r="B22" s="3" t="s">
        <v>44</v>
      </c>
      <c r="C22" s="3">
        <v>10</v>
      </c>
      <c r="D22" s="3" t="s">
        <v>48</v>
      </c>
      <c r="E22" s="4">
        <v>3.5</v>
      </c>
      <c r="F22" s="3" t="s">
        <v>46</v>
      </c>
      <c r="G22" s="3" t="s">
        <v>83</v>
      </c>
      <c r="H22" s="5">
        <v>3609</v>
      </c>
      <c r="I22" s="5">
        <f t="shared" si="0"/>
        <v>14020.965000000002</v>
      </c>
      <c r="J22" s="3"/>
      <c r="K22" s="3"/>
      <c r="L22" s="4"/>
      <c r="M22" s="3"/>
      <c r="N22" s="13"/>
      <c r="O22" s="5"/>
      <c r="P22" s="5"/>
      <c r="Q22">
        <v>1.1100000000000001</v>
      </c>
      <c r="R22" t="s">
        <v>0</v>
      </c>
    </row>
    <row r="23" spans="1:18" ht="50.1" customHeight="1" x14ac:dyDescent="0.2">
      <c r="A23" s="3">
        <v>4</v>
      </c>
      <c r="B23" s="3" t="s">
        <v>49</v>
      </c>
      <c r="C23" s="3">
        <v>10</v>
      </c>
      <c r="D23" s="3" t="s">
        <v>50</v>
      </c>
      <c r="E23" s="4">
        <v>4.8650000000000002</v>
      </c>
      <c r="F23" s="3" t="s">
        <v>51</v>
      </c>
      <c r="G23" s="3" t="s">
        <v>84</v>
      </c>
      <c r="H23" s="5">
        <v>2703</v>
      </c>
      <c r="I23" s="5">
        <f t="shared" si="0"/>
        <v>13150.095000000001</v>
      </c>
      <c r="J23" s="3"/>
      <c r="K23" s="3"/>
      <c r="L23" s="18"/>
      <c r="M23" s="3"/>
      <c r="N23" s="13"/>
      <c r="O23" s="5"/>
      <c r="P23" s="5"/>
      <c r="Q23">
        <v>1</v>
      </c>
      <c r="R23" t="s">
        <v>0</v>
      </c>
    </row>
    <row r="24" spans="1:18" ht="50.1" customHeight="1" x14ac:dyDescent="0.2">
      <c r="A24" s="3">
        <v>5</v>
      </c>
      <c r="B24" s="3" t="s">
        <v>52</v>
      </c>
      <c r="C24" s="3">
        <v>10</v>
      </c>
      <c r="D24" s="3"/>
      <c r="E24" s="4">
        <v>4.8650000000000002</v>
      </c>
      <c r="F24" s="3" t="s">
        <v>51</v>
      </c>
      <c r="G24" s="3" t="s">
        <v>53</v>
      </c>
      <c r="H24" s="5">
        <v>611</v>
      </c>
      <c r="I24" s="5">
        <f t="shared" si="0"/>
        <v>2972.5150000000003</v>
      </c>
      <c r="J24" s="3"/>
      <c r="K24" s="3"/>
      <c r="L24" s="4"/>
      <c r="M24" s="3"/>
      <c r="N24" s="3"/>
      <c r="O24" s="5"/>
      <c r="P24" s="5"/>
      <c r="Q24">
        <v>1</v>
      </c>
      <c r="R24" t="s">
        <v>0</v>
      </c>
    </row>
    <row r="25" spans="1:18" ht="50.1" customHeight="1" x14ac:dyDescent="0.2">
      <c r="A25" s="3" t="s">
        <v>0</v>
      </c>
      <c r="B25" s="3" t="s">
        <v>28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47441.797240000007</v>
      </c>
      <c r="J25" s="3"/>
      <c r="K25" s="3"/>
      <c r="L25" s="4"/>
      <c r="M25" s="3"/>
      <c r="N25" s="3"/>
      <c r="O25" s="5"/>
      <c r="P25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E25" sqref="E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9" t="s">
        <v>1</v>
      </c>
      <c r="P1" s="4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9" t="s">
        <v>2</v>
      </c>
      <c r="P2" s="4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9" t="s">
        <v>3</v>
      </c>
      <c r="P3" s="49" t="s">
        <v>0</v>
      </c>
    </row>
    <row r="4" spans="1:16" ht="45" customHeight="1" x14ac:dyDescent="0.2">
      <c r="A4" s="50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">
      <c r="A5" t="s">
        <v>0</v>
      </c>
    </row>
    <row r="6" spans="1:16" x14ac:dyDescent="0.2">
      <c r="A6" s="45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">
      <c r="A7" s="42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4.25" customHeight="1" x14ac:dyDescent="0.2">
      <c r="A8" s="47" t="str">
        <f>т1!A8</f>
        <v>Год раскрытия информации: 2021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7" customHeight="1" x14ac:dyDescent="0.2">
      <c r="A9" s="44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">
      <c r="A10" s="44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">
      <c r="A11" s="44" t="str">
        <f>т1!A11</f>
        <v>Решение от утверждении инвестиционной программы отсутствует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">
      <c r="A12" s="42" t="s">
        <v>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">
      <c r="A13" s="44" t="s">
        <v>10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">
      <c r="A14" s="45" t="s">
        <v>54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">
      <c r="A15" s="46" t="s">
        <v>12</v>
      </c>
      <c r="B15" s="46" t="s">
        <v>13</v>
      </c>
      <c r="C15" s="46" t="s">
        <v>14</v>
      </c>
      <c r="D15" s="46" t="s">
        <v>0</v>
      </c>
      <c r="E15" s="46" t="s">
        <v>0</v>
      </c>
      <c r="F15" s="46" t="s">
        <v>0</v>
      </c>
      <c r="G15" s="46" t="s">
        <v>0</v>
      </c>
      <c r="H15" s="46" t="s">
        <v>0</v>
      </c>
      <c r="I15" s="46" t="s">
        <v>0</v>
      </c>
      <c r="J15" s="46" t="s">
        <v>15</v>
      </c>
      <c r="K15" s="46" t="s">
        <v>0</v>
      </c>
      <c r="L15" s="46" t="s">
        <v>0</v>
      </c>
      <c r="M15" s="46" t="s">
        <v>0</v>
      </c>
      <c r="N15" s="46" t="s">
        <v>0</v>
      </c>
      <c r="O15" s="46" t="s">
        <v>0</v>
      </c>
      <c r="P15" s="46" t="s">
        <v>0</v>
      </c>
    </row>
    <row r="16" spans="1:16" ht="44.25" customHeight="1" x14ac:dyDescent="0.2">
      <c r="A16" s="46" t="s">
        <v>0</v>
      </c>
      <c r="B16" s="46" t="s">
        <v>0</v>
      </c>
      <c r="C16" s="46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31.10.2019 № 782</v>
      </c>
      <c r="D16" s="46" t="s">
        <v>0</v>
      </c>
      <c r="E16" s="46" t="s">
        <v>0</v>
      </c>
      <c r="F16" s="46" t="s">
        <v>0</v>
      </c>
      <c r="G16" s="46" t="s">
        <v>0</v>
      </c>
      <c r="H16" s="46" t="s">
        <v>0</v>
      </c>
      <c r="I16" s="46" t="s">
        <v>0</v>
      </c>
      <c r="J16" s="46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"Городские электрические сети" от 31.10.2019 № 782</v>
      </c>
      <c r="K16" s="46" t="s">
        <v>0</v>
      </c>
      <c r="L16" s="46" t="s">
        <v>0</v>
      </c>
      <c r="M16" s="46" t="s">
        <v>0</v>
      </c>
      <c r="N16" s="46" t="s">
        <v>0</v>
      </c>
      <c r="O16" s="46" t="s">
        <v>0</v>
      </c>
      <c r="P16" s="46" t="s">
        <v>0</v>
      </c>
    </row>
    <row r="17" spans="1:18" ht="30" customHeight="1" x14ac:dyDescent="0.2">
      <c r="A17" s="46" t="s">
        <v>0</v>
      </c>
      <c r="B17" s="46" t="s">
        <v>0</v>
      </c>
      <c r="C17" s="46" t="s">
        <v>16</v>
      </c>
      <c r="D17" s="46" t="s">
        <v>0</v>
      </c>
      <c r="E17" s="46" t="s">
        <v>0</v>
      </c>
      <c r="F17" s="46" t="s">
        <v>0</v>
      </c>
      <c r="G17" s="46" t="s">
        <v>17</v>
      </c>
      <c r="H17" s="46" t="s">
        <v>0</v>
      </c>
      <c r="I17" s="46" t="s">
        <v>0</v>
      </c>
      <c r="J17" s="46" t="s">
        <v>18</v>
      </c>
      <c r="K17" s="46" t="s">
        <v>0</v>
      </c>
      <c r="L17" s="46" t="s">
        <v>0</v>
      </c>
      <c r="M17" s="46" t="s">
        <v>0</v>
      </c>
      <c r="N17" s="46" t="s">
        <v>17</v>
      </c>
      <c r="O17" s="46" t="s">
        <v>0</v>
      </c>
      <c r="P17" s="46" t="s">
        <v>0</v>
      </c>
    </row>
    <row r="18" spans="1:18" ht="60" x14ac:dyDescent="0.2">
      <c r="A18" s="46" t="s">
        <v>0</v>
      </c>
      <c r="B18" s="46" t="s">
        <v>0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19</v>
      </c>
      <c r="K18" s="1" t="s">
        <v>20</v>
      </c>
      <c r="L18" s="1" t="s">
        <v>21</v>
      </c>
      <c r="M18" s="1" t="s">
        <v>22</v>
      </c>
      <c r="N18" s="1" t="s">
        <v>23</v>
      </c>
      <c r="O18" s="1" t="s">
        <v>24</v>
      </c>
      <c r="P18" s="1" t="s">
        <v>25</v>
      </c>
      <c r="Q18" s="1" t="s">
        <v>26</v>
      </c>
      <c r="R18" s="1" t="s">
        <v>27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28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29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21"/>
  <sheetViews>
    <sheetView tabSelected="1" showOutlineSymbols="0" showWhiteSpace="0" topLeftCell="A4" zoomScale="85" zoomScaleNormal="85" workbookViewId="0">
      <selection activeCell="C7" sqref="C7:E7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55</v>
      </c>
    </row>
    <row r="2" spans="1:25" ht="45" x14ac:dyDescent="0.2">
      <c r="A2" s="12" t="s">
        <v>12</v>
      </c>
      <c r="B2" s="12" t="s">
        <v>56</v>
      </c>
      <c r="C2" s="54" t="s">
        <v>14</v>
      </c>
      <c r="D2" s="55"/>
      <c r="E2" s="56"/>
      <c r="F2" s="25" t="s">
        <v>15</v>
      </c>
      <c r="G2" s="20"/>
    </row>
    <row r="3" spans="1:25" ht="135" x14ac:dyDescent="0.25">
      <c r="A3" s="12">
        <v>1</v>
      </c>
      <c r="B3" s="12" t="s">
        <v>57</v>
      </c>
      <c r="C3" s="51">
        <f>т3!I27+т5!I25</f>
        <v>132692.75724000001</v>
      </c>
      <c r="D3" s="52"/>
      <c r="E3" s="53"/>
      <c r="F3" s="26"/>
      <c r="G3" s="19"/>
      <c r="Y3" s="27"/>
    </row>
    <row r="4" spans="1:25" ht="15.75" x14ac:dyDescent="0.2">
      <c r="A4" s="12">
        <v>2</v>
      </c>
      <c r="B4" s="12" t="s">
        <v>58</v>
      </c>
      <c r="C4" s="51">
        <f>C3*20%</f>
        <v>26538.551448000002</v>
      </c>
      <c r="D4" s="52"/>
      <c r="E4" s="53"/>
      <c r="F4" s="26"/>
      <c r="G4" s="19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12">
        <v>3</v>
      </c>
      <c r="B5" s="12" t="s">
        <v>59</v>
      </c>
      <c r="C5" s="51">
        <f>C4+C3</f>
        <v>159231.30868800002</v>
      </c>
      <c r="D5" s="52"/>
      <c r="E5" s="53"/>
      <c r="F5" s="28"/>
      <c r="G5" s="29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2">
        <v>4</v>
      </c>
      <c r="B6" s="12" t="s">
        <v>60</v>
      </c>
      <c r="C6" s="51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179235.08249149338</v>
      </c>
      <c r="D6" s="52"/>
      <c r="E6" s="53"/>
      <c r="F6" s="28"/>
      <c r="G6" s="29"/>
    </row>
    <row r="7" spans="1:25" ht="75" x14ac:dyDescent="0.2">
      <c r="A7" s="12">
        <v>5</v>
      </c>
      <c r="B7" s="12" t="s">
        <v>61</v>
      </c>
      <c r="C7" s="51">
        <v>54820.900000599999</v>
      </c>
      <c r="D7" s="52"/>
      <c r="E7" s="53"/>
      <c r="F7" s="26"/>
      <c r="G7" s="19"/>
      <c r="H7" s="30">
        <f>C5/1000</f>
        <v>159.23130868800001</v>
      </c>
      <c r="I7" s="30">
        <f>C18</f>
        <v>179.23508249149339</v>
      </c>
      <c r="X7" s="30"/>
    </row>
    <row r="8" spans="1:25" ht="45" x14ac:dyDescent="0.2">
      <c r="A8" s="12">
        <v>6</v>
      </c>
      <c r="B8" s="12" t="s">
        <v>62</v>
      </c>
      <c r="C8" s="51">
        <f>C5-C7</f>
        <v>104410.40868740002</v>
      </c>
      <c r="D8" s="52"/>
      <c r="E8" s="53"/>
      <c r="F8" s="26"/>
      <c r="G8" s="19"/>
    </row>
    <row r="9" spans="1:25" ht="90" x14ac:dyDescent="0.25">
      <c r="A9" s="12">
        <v>7</v>
      </c>
      <c r="B9" s="12" t="s">
        <v>63</v>
      </c>
      <c r="C9" s="51">
        <f>SUM(C10:E15)</f>
        <v>82604.148910000004</v>
      </c>
      <c r="D9" s="52"/>
      <c r="E9" s="53"/>
      <c r="F9" s="31"/>
      <c r="G9" s="32"/>
      <c r="X9" s="33"/>
    </row>
    <row r="10" spans="1:25" ht="15" x14ac:dyDescent="0.2">
      <c r="A10" s="12">
        <v>7.1</v>
      </c>
      <c r="B10" s="12" t="s">
        <v>64</v>
      </c>
      <c r="C10" s="51">
        <v>1008.45969</v>
      </c>
      <c r="D10" s="52"/>
      <c r="E10" s="53"/>
      <c r="F10" s="26"/>
      <c r="G10" s="19"/>
    </row>
    <row r="11" spans="1:25" ht="15" x14ac:dyDescent="0.2">
      <c r="A11" s="12">
        <v>7.2</v>
      </c>
      <c r="B11" s="12" t="s">
        <v>65</v>
      </c>
      <c r="C11" s="51">
        <v>811.72436000000005</v>
      </c>
      <c r="D11" s="52"/>
      <c r="E11" s="53"/>
      <c r="F11" s="34"/>
      <c r="G11" s="35"/>
    </row>
    <row r="12" spans="1:25" ht="15" x14ac:dyDescent="0.2">
      <c r="A12" s="12">
        <v>7.3</v>
      </c>
      <c r="B12" s="12" t="s">
        <v>69</v>
      </c>
      <c r="C12" s="51">
        <f>H13*1000</f>
        <v>37231.02248</v>
      </c>
      <c r="D12" s="52"/>
      <c r="E12" s="53"/>
      <c r="F12" s="34"/>
      <c r="G12" s="35"/>
    </row>
    <row r="13" spans="1:25" ht="15.75" x14ac:dyDescent="0.25">
      <c r="A13" s="12">
        <v>7.4</v>
      </c>
      <c r="B13" s="12" t="s">
        <v>70</v>
      </c>
      <c r="C13" s="51">
        <f>I13*1000</f>
        <v>43552.94238</v>
      </c>
      <c r="D13" s="52"/>
      <c r="E13" s="53"/>
      <c r="F13" s="26"/>
      <c r="G13" s="19"/>
      <c r="H13" s="24">
        <v>37.23102248</v>
      </c>
      <c r="I13" s="24">
        <v>43.552942379999998</v>
      </c>
      <c r="J13" s="36">
        <v>0</v>
      </c>
      <c r="K13" s="36">
        <v>0</v>
      </c>
    </row>
    <row r="14" spans="1:25" ht="15" x14ac:dyDescent="0.2">
      <c r="A14" s="12">
        <v>7.5</v>
      </c>
      <c r="B14" s="12" t="s">
        <v>71</v>
      </c>
      <c r="C14" s="51">
        <f>J13*1000</f>
        <v>0</v>
      </c>
      <c r="D14" s="52"/>
      <c r="E14" s="53"/>
      <c r="F14" s="26"/>
      <c r="G14" s="19"/>
    </row>
    <row r="15" spans="1:25" ht="15" x14ac:dyDescent="0.2">
      <c r="A15" s="12">
        <v>7.6</v>
      </c>
      <c r="B15" s="12" t="s">
        <v>90</v>
      </c>
      <c r="C15" s="51">
        <f>K13*1000</f>
        <v>0</v>
      </c>
      <c r="D15" s="52"/>
      <c r="E15" s="53"/>
      <c r="F15" s="26"/>
      <c r="G15" s="19"/>
    </row>
    <row r="16" spans="1:25" ht="15" x14ac:dyDescent="0.2">
      <c r="A16" s="12">
        <v>7.7</v>
      </c>
      <c r="B16" s="12" t="s">
        <v>91</v>
      </c>
      <c r="C16" s="51">
        <v>0</v>
      </c>
      <c r="D16" s="52"/>
      <c r="E16" s="53"/>
      <c r="F16" s="26"/>
      <c r="G16" s="19"/>
    </row>
    <row r="17" spans="1:26" ht="15" x14ac:dyDescent="0.2">
      <c r="A17" s="12">
        <v>7.8</v>
      </c>
      <c r="B17" s="12" t="s">
        <v>92</v>
      </c>
      <c r="C17" s="51">
        <v>0</v>
      </c>
      <c r="D17" s="52"/>
      <c r="E17" s="53"/>
      <c r="F17" s="26"/>
      <c r="G17" s="19"/>
    </row>
    <row r="18" spans="1:26" ht="75" x14ac:dyDescent="0.2">
      <c r="A18" s="12">
        <v>8</v>
      </c>
      <c r="B18" s="12" t="s">
        <v>66</v>
      </c>
      <c r="C18" s="51">
        <f>C6/1000</f>
        <v>179.23508249149339</v>
      </c>
      <c r="D18" s="52"/>
      <c r="E18" s="53"/>
      <c r="F18" s="26"/>
      <c r="G18" s="19"/>
    </row>
    <row r="19" spans="1:26" ht="105" x14ac:dyDescent="0.2">
      <c r="A19" s="12">
        <v>9</v>
      </c>
      <c r="B19" s="12" t="s">
        <v>67</v>
      </c>
      <c r="C19" s="51">
        <v>0</v>
      </c>
      <c r="D19" s="52"/>
      <c r="E19" s="53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12">
        <v>10</v>
      </c>
      <c r="B20" s="12" t="s">
        <v>68</v>
      </c>
      <c r="C20" s="51">
        <f>(C19+C18)*1000</f>
        <v>179235.08249149338</v>
      </c>
      <c r="D20" s="52"/>
      <c r="E20" s="53"/>
      <c r="F20" s="26"/>
      <c r="G20" s="19"/>
      <c r="X20" s="30"/>
      <c r="Y20" s="40"/>
      <c r="Z20" s="41"/>
    </row>
    <row r="21" spans="1:26" x14ac:dyDescent="0.2">
      <c r="X21" s="30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2019-03-20T09:10:18Z</dcterms:created>
  <dcterms:modified xsi:type="dcterms:W3CDTF">2021-03-29T14:19:06Z</dcterms:modified>
</cp:coreProperties>
</file>