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39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3" i="8" l="1"/>
  <c r="C12" i="8"/>
  <c r="A11" i="1" l="1"/>
  <c r="A9" i="6" l="1"/>
  <c r="A9" i="5"/>
  <c r="A9" i="4"/>
  <c r="A9" i="3"/>
  <c r="A9" i="2"/>
  <c r="C16" i="5" l="1"/>
  <c r="C16" i="6"/>
  <c r="A8" i="6"/>
  <c r="A8" i="5"/>
  <c r="A8" i="4"/>
  <c r="A8" i="3"/>
  <c r="A8" i="2"/>
  <c r="I23" i="4"/>
  <c r="C3" i="8" s="1"/>
  <c r="C4" i="8" s="1"/>
  <c r="C5" i="8" s="1"/>
  <c r="I21" i="4"/>
  <c r="I22" i="4"/>
  <c r="I20" i="4"/>
  <c r="C9" i="8"/>
  <c r="C6" i="8" l="1"/>
  <c r="C16" i="8" s="1"/>
  <c r="C18" i="8" s="1"/>
  <c r="C8" i="8"/>
  <c r="A11" i="6" l="1"/>
  <c r="A11" i="5"/>
  <c r="A11" i="4"/>
  <c r="A11" i="3"/>
  <c r="A11" i="2"/>
  <c r="R22" i="4" l="1"/>
  <c r="J16" i="6" l="1"/>
  <c r="J16" i="1"/>
  <c r="J16" i="2"/>
  <c r="J16" i="3"/>
  <c r="J16" i="4"/>
  <c r="J16" i="5"/>
</calcChain>
</file>

<file path=xl/sharedStrings.xml><?xml version="1.0" encoding="utf-8"?>
<sst xmlns="http://schemas.openxmlformats.org/spreadsheetml/2006/main" count="842" uniqueCount="66">
  <si>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</si>
  <si>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</si>
  <si>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</si>
  <si>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</si>
  <si>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</si>
  <si>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</si>
  <si>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</si>
  <si>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H_16-0394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</si>
  <si>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</si>
  <si>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</si>
  <si>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</si>
  <si>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</si>
  <si>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</si>
  <si>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</si>
  <si>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</si>
  <si>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</si>
  <si>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</si>
  <si>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</si>
  <si>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</si>
  <si>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</si>
  <si>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</si>
  <si>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</si>
  <si>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</si>
  <si>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</si>
  <si>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</si>
  <si>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</si>
  <si>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</si>
  <si>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</si>
  <si>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</si>
  <si>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</si>
  <si>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</si>
  <si>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</si>
  <si>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</si>
  <si>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</si>
  <si>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</si>
  <si>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</si>
  <si>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</si>
  <si>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</si>
  <si>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</si>
  <si>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</si>
  <si>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</si>
  <si>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</si>
  <si>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</si>
  <si>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</si>
  <si>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</si>
  <si>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</si>
  <si>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</si>
  <si>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</si>
  <si>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</si>
  <si>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</si>
  <si>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</si>
  <si>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</si>
  <si>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</si>
  <si>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</si>
  <si>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</si>
  <si>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</si>
  <si>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</si>
  <si>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</si>
  <si>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</si>
  <si>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Л3-02-1</t>
  </si>
  <si>
    <t>Л7-04-3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</si>
  <si>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t>
  </si>
  <si>
    <t>от 11 до 20,9</t>
  </si>
  <si>
    <t>П6-08</t>
  </si>
  <si>
    <t>Год раскрытия информации: 2021</t>
  </si>
  <si>
    <t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</si>
</sst>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name val="Arial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4" fillId="0" borderId="0" xfId="0" applyNumberFormat="1" applyFont="1" applyFill="1" applyBorder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6" xfId="0" applyNumberFormat="1" applyBorder="1"/>
    <xf numFmtId="4" fontId="0" fillId="0" borderId="0" xfId="0" applyNumberFormat="1" applyBorder="1"/>
    <xf numFmtId="4" fontId="11" fillId="4" borderId="0" xfId="0" applyNumberFormat="1" applyFont="1" applyFill="1" applyBorder="1"/>
    <xf numFmtId="0" fontId="15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4" borderId="6" xfId="0" applyFill="1" applyBorder="1"/>
    <xf numFmtId="0" fontId="0" fillId="4" borderId="0" xfId="0" applyFill="1" applyBorder="1"/>
    <xf numFmtId="0" fontId="0" fillId="4" borderId="0" xfId="0" applyFill="1"/>
    <xf numFmtId="0" fontId="0" fillId="4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right" vertical="center"/>
    </xf>
    <xf numFmtId="4" fontId="13" fillId="3" borderId="8" xfId="0" applyNumberFormat="1" applyFont="1" applyFill="1" applyBorder="1" applyAlignment="1">
      <alignment horizontal="right" vertical="center"/>
    </xf>
    <xf numFmtId="4" fontId="13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3" fillId="4" borderId="7" xfId="0" applyNumberFormat="1" applyFont="1" applyFill="1" applyBorder="1" applyAlignment="1">
      <alignment horizontal="right" vertical="center"/>
    </xf>
    <xf numFmtId="4" fontId="13" fillId="4" borderId="8" xfId="0" applyNumberFormat="1" applyFont="1" applyFill="1" applyBorder="1" applyAlignment="1">
      <alignment horizontal="right" vertical="center"/>
    </xf>
    <xf numFmtId="4" fontId="13" fillId="4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">
        <v>64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4.5" customHeight="1" x14ac:dyDescent="0.2">
      <c r="A9" s="44" t="s">
        <v>65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4.25" customHeight="1" x14ac:dyDescent="0.2">
      <c r="A11" s="44" t="str">
        <f>[1]т1!A11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10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3.5" customHeight="1" x14ac:dyDescent="0.2">
      <c r="A16" s="42" t="s">
        <v>0</v>
      </c>
      <c r="B16" s="42" t="s">
        <v>0</v>
      </c>
      <c r="C16" s="42" t="s">
        <v>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6.75" customHeight="1" x14ac:dyDescent="0.2">
      <c r="A9" s="40" t="str">
        <f>т1!A9</f>
        <v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29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" customHeight="1" x14ac:dyDescent="0.2">
      <c r="A16" s="42" t="s">
        <v>0</v>
      </c>
      <c r="B16" s="42" t="s">
        <v>0</v>
      </c>
      <c r="C16" s="42" t="s">
        <v>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8" customHeight="1" x14ac:dyDescent="0.2">
      <c r="A16" s="42" t="s">
        <v>0</v>
      </c>
      <c r="B16" s="42" t="s">
        <v>0</v>
      </c>
      <c r="C16" s="42" t="s">
        <v>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4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6.5" customHeight="1" x14ac:dyDescent="0.2">
      <c r="A16" s="42" t="s">
        <v>0</v>
      </c>
      <c r="B16" s="42" t="s">
        <v>0</v>
      </c>
      <c r="C16" s="42" t="s">
        <v>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4">
        <v>7.9850000000000003</v>
      </c>
      <c r="F20" s="3" t="s">
        <v>33</v>
      </c>
      <c r="G20" s="3" t="s">
        <v>59</v>
      </c>
      <c r="H20" s="5">
        <v>699</v>
      </c>
      <c r="I20" s="5">
        <f>H20*E20*Q20</f>
        <v>5860.5907500000003</v>
      </c>
      <c r="J20" s="3"/>
      <c r="K20" s="3"/>
      <c r="L20" s="4"/>
      <c r="M20" s="3"/>
      <c r="N20" s="17"/>
      <c r="O20" s="5"/>
      <c r="P20" s="5"/>
      <c r="Q20">
        <v>1.05</v>
      </c>
    </row>
    <row r="21" spans="1:18" ht="51" customHeight="1" x14ac:dyDescent="0.2">
      <c r="A21" s="3">
        <v>2</v>
      </c>
      <c r="B21" s="3" t="s">
        <v>35</v>
      </c>
      <c r="C21" s="3">
        <v>15</v>
      </c>
      <c r="D21" s="3" t="s">
        <v>36</v>
      </c>
      <c r="E21" s="4">
        <v>23.955000000000002</v>
      </c>
      <c r="F21" s="3" t="s">
        <v>33</v>
      </c>
      <c r="G21" s="3" t="s">
        <v>60</v>
      </c>
      <c r="H21" s="5">
        <v>413</v>
      </c>
      <c r="I21" s="5">
        <f t="shared" ref="I21:I22" si="0">H21*E21*Q21</f>
        <v>10388.085750000002</v>
      </c>
      <c r="J21" s="3"/>
      <c r="K21" s="3"/>
      <c r="L21" s="4"/>
      <c r="M21" s="3"/>
      <c r="N21" s="17"/>
      <c r="O21" s="5"/>
      <c r="P21" s="5"/>
      <c r="Q21">
        <v>1.05</v>
      </c>
    </row>
    <row r="22" spans="1:18" s="12" customFormat="1" ht="62.25" customHeight="1" x14ac:dyDescent="0.2">
      <c r="A22" s="13">
        <v>3</v>
      </c>
      <c r="B22" s="13" t="s">
        <v>57</v>
      </c>
      <c r="C22" s="13"/>
      <c r="D22" s="13" t="s">
        <v>62</v>
      </c>
      <c r="E22" s="14">
        <v>1</v>
      </c>
      <c r="F22" s="13" t="s">
        <v>58</v>
      </c>
      <c r="G22" s="13" t="s">
        <v>63</v>
      </c>
      <c r="H22" s="15">
        <v>1500</v>
      </c>
      <c r="I22" s="5">
        <f t="shared" si="0"/>
        <v>1500</v>
      </c>
      <c r="J22" s="13"/>
      <c r="K22" s="13"/>
      <c r="L22" s="14"/>
      <c r="M22" s="13"/>
      <c r="N22" s="13"/>
      <c r="O22" s="15"/>
      <c r="P22" s="15"/>
      <c r="Q22" s="12">
        <v>1</v>
      </c>
      <c r="R22" s="16">
        <f>SUM(P20:P21)</f>
        <v>0</v>
      </c>
    </row>
    <row r="23" spans="1:18" ht="50.1" customHeight="1" x14ac:dyDescent="0.2">
      <c r="A23" s="3" t="s">
        <v>0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17748.676500000001</v>
      </c>
      <c r="J23" s="3"/>
      <c r="K23" s="3"/>
      <c r="L23" s="4"/>
      <c r="M23" s="3"/>
      <c r="N23" s="3"/>
      <c r="O23" s="5"/>
      <c r="P23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2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x14ac:dyDescent="0.2">
      <c r="A5" t="s">
        <v>0</v>
      </c>
    </row>
    <row r="6" spans="1:16" x14ac:dyDescent="0.2">
      <c r="A6" s="41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ht="14.25" customHeight="1" x14ac:dyDescent="0.2">
      <c r="A8" s="43" t="str">
        <f>т1!A8</f>
        <v>Год раскрытия информации: 2021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45" customHeight="1" x14ac:dyDescent="0.2">
      <c r="A9" s="40" t="str">
        <f>т1!A9</f>
        <v>Наименование инвестиционного проекта: Реконструкция ВЛ 15 кВ № 15-48 (инв.№ 5114665) с заменой неизолированного провода на СИП-3х70 протяженностью 7,99 км с заменой ж/б опор со сроком эксплуатации более 40 лет в Зеленоградском и Гурьевском районах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">
      <c r="A10" s="40" t="s">
        <v>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">
      <c r="A12" s="38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40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">
      <c r="A14" s="41" t="s">
        <v>38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">
      <c r="A15" s="42" t="s">
        <v>11</v>
      </c>
      <c r="B15" s="42" t="s">
        <v>12</v>
      </c>
      <c r="C15" s="42" t="s">
        <v>13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14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1.2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356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15</v>
      </c>
      <c r="D17" s="42" t="s">
        <v>0</v>
      </c>
      <c r="E17" s="42" t="s">
        <v>0</v>
      </c>
      <c r="F17" s="42" t="s">
        <v>0</v>
      </c>
      <c r="G17" s="42" t="s">
        <v>16</v>
      </c>
      <c r="H17" s="42" t="s">
        <v>0</v>
      </c>
      <c r="I17" s="42" t="s">
        <v>0</v>
      </c>
      <c r="J17" s="42" t="s">
        <v>17</v>
      </c>
      <c r="K17" s="42" t="s">
        <v>0</v>
      </c>
      <c r="L17" s="42" t="s">
        <v>0</v>
      </c>
      <c r="M17" s="42" t="s">
        <v>0</v>
      </c>
      <c r="N17" s="42" t="s">
        <v>16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39</v>
      </c>
    </row>
    <row r="2" spans="1:25" ht="45" x14ac:dyDescent="0.2">
      <c r="A2" s="20" t="s">
        <v>11</v>
      </c>
      <c r="B2" s="20" t="s">
        <v>40</v>
      </c>
      <c r="C2" s="50" t="s">
        <v>13</v>
      </c>
      <c r="D2" s="51"/>
      <c r="E2" s="52"/>
      <c r="F2" s="21" t="s">
        <v>14</v>
      </c>
      <c r="G2" s="22"/>
    </row>
    <row r="3" spans="1:25" ht="135" x14ac:dyDescent="0.25">
      <c r="A3" s="20">
        <v>1</v>
      </c>
      <c r="B3" s="20" t="s">
        <v>41</v>
      </c>
      <c r="C3" s="47">
        <f>т4!I23</f>
        <v>17748.676500000001</v>
      </c>
      <c r="D3" s="48"/>
      <c r="E3" s="49"/>
      <c r="F3" s="23"/>
      <c r="G3" s="24"/>
      <c r="Y3" s="11"/>
    </row>
    <row r="4" spans="1:25" ht="15.75" x14ac:dyDescent="0.2">
      <c r="A4" s="20">
        <v>2</v>
      </c>
      <c r="B4" s="20" t="s">
        <v>42</v>
      </c>
      <c r="C4" s="47">
        <f>C3*20%</f>
        <v>3549.7353000000003</v>
      </c>
      <c r="D4" s="48"/>
      <c r="E4" s="49"/>
      <c r="F4" s="23"/>
      <c r="G4" s="24"/>
      <c r="H4" s="6">
        <v>2015</v>
      </c>
      <c r="I4" s="6">
        <v>2016</v>
      </c>
      <c r="J4" s="6">
        <v>2017</v>
      </c>
      <c r="K4" s="7">
        <v>2018</v>
      </c>
      <c r="L4" s="7">
        <v>2019</v>
      </c>
      <c r="M4" s="7">
        <v>2020</v>
      </c>
      <c r="N4" s="7">
        <v>2021</v>
      </c>
      <c r="O4" s="6">
        <v>2022</v>
      </c>
      <c r="P4" s="6">
        <v>2023</v>
      </c>
      <c r="Q4" s="7">
        <v>2024</v>
      </c>
      <c r="R4" s="7">
        <v>2025</v>
      </c>
      <c r="S4" s="7">
        <v>2026</v>
      </c>
      <c r="T4" s="7">
        <v>2027</v>
      </c>
      <c r="U4" s="6">
        <v>2028</v>
      </c>
      <c r="V4" s="6">
        <v>2029</v>
      </c>
      <c r="W4" s="7">
        <v>2030</v>
      </c>
    </row>
    <row r="5" spans="1:25" ht="135" x14ac:dyDescent="0.2">
      <c r="A5" s="20">
        <v>3</v>
      </c>
      <c r="B5" s="20" t="s">
        <v>43</v>
      </c>
      <c r="C5" s="47">
        <f>C4+C3</f>
        <v>21298.411800000002</v>
      </c>
      <c r="D5" s="48"/>
      <c r="E5" s="49"/>
      <c r="F5" s="25"/>
      <c r="G5" s="26"/>
      <c r="H5" s="8">
        <v>114.3</v>
      </c>
      <c r="I5" s="8">
        <v>106.3</v>
      </c>
      <c r="J5" s="8">
        <v>103.7</v>
      </c>
      <c r="K5" s="9">
        <v>105.3</v>
      </c>
      <c r="L5" s="9">
        <v>106.8</v>
      </c>
      <c r="M5" s="9">
        <v>106.2</v>
      </c>
      <c r="N5" s="9">
        <v>105.1</v>
      </c>
      <c r="O5" s="9">
        <v>104.8</v>
      </c>
      <c r="P5" s="9">
        <v>104.7</v>
      </c>
      <c r="Q5" s="9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44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26081.410884374527</v>
      </c>
      <c r="D6" s="48"/>
      <c r="E6" s="49"/>
      <c r="F6" s="25"/>
      <c r="G6" s="26"/>
    </row>
    <row r="7" spans="1:25" ht="75" x14ac:dyDescent="0.2">
      <c r="A7" s="20">
        <v>5</v>
      </c>
      <c r="B7" s="20" t="s">
        <v>45</v>
      </c>
      <c r="C7" s="53">
        <v>0</v>
      </c>
      <c r="D7" s="54"/>
      <c r="E7" s="55"/>
      <c r="F7" s="23"/>
      <c r="G7" s="24"/>
      <c r="H7" s="10"/>
      <c r="X7" s="10"/>
    </row>
    <row r="8" spans="1:25" ht="45" x14ac:dyDescent="0.2">
      <c r="A8" s="20">
        <v>6</v>
      </c>
      <c r="B8" s="20" t="s">
        <v>46</v>
      </c>
      <c r="C8" s="47">
        <f>C5-C7</f>
        <v>21298.411800000002</v>
      </c>
      <c r="D8" s="48"/>
      <c r="E8" s="49"/>
      <c r="F8" s="23"/>
      <c r="G8" s="24"/>
    </row>
    <row r="9" spans="1:25" ht="90" x14ac:dyDescent="0.25">
      <c r="A9" s="20">
        <v>7</v>
      </c>
      <c r="B9" s="20" t="s">
        <v>47</v>
      </c>
      <c r="C9" s="47">
        <f>SUM(C10:E15)</f>
        <v>14487.5836</v>
      </c>
      <c r="D9" s="48"/>
      <c r="E9" s="49"/>
      <c r="F9" s="27"/>
      <c r="G9" s="28"/>
      <c r="X9" s="29"/>
    </row>
    <row r="10" spans="1:25" ht="15" x14ac:dyDescent="0.2">
      <c r="A10" s="20">
        <v>7.1</v>
      </c>
      <c r="B10" s="20" t="s">
        <v>48</v>
      </c>
      <c r="C10" s="47">
        <v>0</v>
      </c>
      <c r="D10" s="48"/>
      <c r="E10" s="49"/>
      <c r="F10" s="23"/>
      <c r="G10" s="24"/>
    </row>
    <row r="11" spans="1:25" ht="15" x14ac:dyDescent="0.2">
      <c r="A11" s="20">
        <v>7.2</v>
      </c>
      <c r="B11" s="20" t="s">
        <v>49</v>
      </c>
      <c r="C11" s="47">
        <v>0</v>
      </c>
      <c r="D11" s="48"/>
      <c r="E11" s="49"/>
      <c r="F11" s="30"/>
      <c r="G11" s="31"/>
    </row>
    <row r="12" spans="1:25" ht="15" x14ac:dyDescent="0.2">
      <c r="A12" s="20">
        <v>7.3</v>
      </c>
      <c r="B12" s="20" t="s">
        <v>50</v>
      </c>
      <c r="C12" s="47">
        <f>0.0475*1000</f>
        <v>47.5</v>
      </c>
      <c r="D12" s="48"/>
      <c r="E12" s="49"/>
      <c r="F12" s="30"/>
      <c r="G12" s="31"/>
    </row>
    <row r="13" spans="1:25" ht="15" x14ac:dyDescent="0.2">
      <c r="A13" s="20">
        <v>7.4</v>
      </c>
      <c r="B13" s="20" t="s">
        <v>51</v>
      </c>
      <c r="C13" s="47">
        <f>14.4400836*1000</f>
        <v>14440.0836</v>
      </c>
      <c r="D13" s="48"/>
      <c r="E13" s="49"/>
      <c r="F13" s="23"/>
      <c r="G13" s="24"/>
    </row>
    <row r="14" spans="1:25" ht="15" x14ac:dyDescent="0.2">
      <c r="A14" s="20">
        <v>7.5</v>
      </c>
      <c r="B14" s="20" t="s">
        <v>52</v>
      </c>
      <c r="C14" s="47">
        <v>0</v>
      </c>
      <c r="D14" s="48"/>
      <c r="E14" s="49"/>
      <c r="F14" s="23"/>
      <c r="G14" s="24"/>
    </row>
    <row r="15" spans="1:25" ht="15" x14ac:dyDescent="0.2">
      <c r="A15" s="20">
        <v>7.6</v>
      </c>
      <c r="B15" s="20" t="s">
        <v>56</v>
      </c>
      <c r="C15" s="47">
        <v>0</v>
      </c>
      <c r="D15" s="48"/>
      <c r="E15" s="49"/>
      <c r="F15" s="23"/>
      <c r="G15" s="24"/>
    </row>
    <row r="16" spans="1:25" ht="75" x14ac:dyDescent="0.2">
      <c r="A16" s="20">
        <v>8</v>
      </c>
      <c r="B16" s="20" t="s">
        <v>53</v>
      </c>
      <c r="C16" s="47">
        <f>C6/1000</f>
        <v>26.081410884374527</v>
      </c>
      <c r="D16" s="48"/>
      <c r="E16" s="49"/>
      <c r="F16" s="23"/>
      <c r="G16" s="24"/>
    </row>
    <row r="17" spans="1:26" ht="105" x14ac:dyDescent="0.2">
      <c r="A17" s="20">
        <v>9</v>
      </c>
      <c r="B17" s="20" t="s">
        <v>54</v>
      </c>
      <c r="C17" s="56">
        <v>0</v>
      </c>
      <c r="D17" s="57"/>
      <c r="E17" s="58"/>
      <c r="F17" s="32"/>
      <c r="G17" s="33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5"/>
    </row>
    <row r="18" spans="1:26" ht="30" x14ac:dyDescent="0.2">
      <c r="A18" s="20">
        <v>10</v>
      </c>
      <c r="B18" s="20" t="s">
        <v>55</v>
      </c>
      <c r="C18" s="47">
        <f>(C17+C16)*1000</f>
        <v>26081.410884374527</v>
      </c>
      <c r="D18" s="48"/>
      <c r="E18" s="49"/>
      <c r="F18" s="23"/>
      <c r="G18" s="24"/>
      <c r="X18" s="10"/>
      <c r="Y18" s="36"/>
      <c r="Z18" s="37"/>
    </row>
    <row r="19" spans="1:26" x14ac:dyDescent="0.2">
      <c r="X19" s="10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2019-03-20T14:12:30Z</dcterms:created>
  <dcterms:modified xsi:type="dcterms:W3CDTF">2021-03-03T09:20:20Z</dcterms:modified>
</cp:coreProperties>
</file>