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48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15" i="8"/>
  <c r="C14" i="8"/>
  <c r="C9" i="8" s="1"/>
  <c r="C13" i="8"/>
  <c r="C12" i="8"/>
  <c r="C4" i="8"/>
  <c r="C5" i="8" s="1"/>
  <c r="C8" i="8" l="1"/>
  <c r="H7" i="8"/>
  <c r="C6" i="8"/>
  <c r="C18" i="8" s="1"/>
  <c r="A9" i="2"/>
  <c r="C20" i="8" l="1"/>
  <c r="I7" i="8"/>
  <c r="J16" i="2"/>
  <c r="C16" i="2"/>
  <c r="I21" i="2"/>
  <c r="I20" i="2"/>
  <c r="I22" i="2" s="1"/>
  <c r="A10" i="2" l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<sst xmlns="http://schemas.openxmlformats.org/spreadsheetml/2006/main" count="837" uniqueCount="66">
  <si>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</si>
  <si>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</si>
  <si>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</si>
  <si>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</si>
  <si>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</si>
  <si>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</si>
  <si>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</si>
  <si>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</si>
  <si>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</si>
  <si>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</si>
  <si>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</si>
  <si>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</si>
  <si>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</si>
  <si>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</si>
  <si>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</si>
  <si>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</si>
  <si>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</si>
  <si>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</si>
  <si>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</si>
  <si>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</si>
  <si>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</si>
  <si>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</si>
  <si>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</si>
  <si>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</si>
  <si>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</si>
  <si>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</si>
  <si>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</si>
  <si>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</si>
  <si>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</si>
  <si>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</si>
  <si>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</si>
  <si>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</si>
  <si>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</si>
  <si>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</si>
  <si>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</si>
  <si>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</si>
  <si>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</si>
  <si>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</si>
  <si>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</si>
  <si>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</si>
  <si>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</si>
  <si>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</si>
  <si>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</si>
  <si>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</si>
  <si>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</si>
  <si>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</si>
  <si>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</si>
  <si>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</si>
  <si>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</si>
  <si>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</si>
  <si>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</si>
  <si>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</si>
  <si>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</si>
  <si>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</si>
  <si>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</si>
  <si>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</si>
  <si>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</si>
  <si>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</si>
  <si>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</si>
  <si>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</si>
  <si>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О-15 Нестеров с оснащением быстродействующими защитами от дуговых коротких замыканий КРУ 6 кВ </t>
  </si>
  <si>
    <t>Идентификатор инвестиционного проекта: L_19-0148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</si>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</sst>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0" fontId="0" fillId="0" borderId="0" xfId="0"/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6" t="s">
        <v>64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">
        <v>60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61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topLeftCell="A4" zoomScale="90" zoomScaleNormal="9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О-15 Нестеров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3" t="str">
        <f>т1!A10</f>
        <v>Идентификатор инвестиционного проекта: L_19-0148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9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9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9">
        <v>28</v>
      </c>
      <c r="F20" s="20" t="s">
        <v>55</v>
      </c>
      <c r="G20" s="20" t="s">
        <v>57</v>
      </c>
      <c r="H20" s="21">
        <v>82</v>
      </c>
      <c r="I20" s="21">
        <f>E20*H20*Q20</f>
        <v>2387.84</v>
      </c>
      <c r="J20" s="17"/>
      <c r="K20" s="17"/>
      <c r="L20" s="19"/>
      <c r="M20" s="20"/>
      <c r="N20" s="20"/>
      <c r="O20" s="21"/>
      <c r="P20" s="21"/>
      <c r="Q20" s="16">
        <v>1.04</v>
      </c>
      <c r="R20" s="7"/>
    </row>
    <row r="21" spans="1:19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1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2687.84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О-15 Нестеров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L_19-0148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14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О-15 Нестеров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L_19-0148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14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О-15 Нестеров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L_19-0148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34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14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8" t="s">
        <v>1</v>
      </c>
      <c r="P1" s="4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8" t="s">
        <v>2</v>
      </c>
      <c r="P2" s="4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8" t="s">
        <v>3</v>
      </c>
      <c r="P3" s="48" t="s">
        <v>0</v>
      </c>
    </row>
    <row r="4" spans="1:16" ht="45" customHeight="1" x14ac:dyDescent="0.2">
      <c r="A4" s="49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4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1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6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3" t="str">
        <f>т1!A9</f>
        <v xml:space="preserve">Наименование инвестиционного проекта: Модернизация ПС 110 кВ О-15 Нестеров с оснащением быстродействующими защитами от дуговых коротких замыканий КРУ 6 кВ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3" t="str">
        <f>т1!A10</f>
        <v>Идентификатор инвестиционного проекта: L_19-0148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1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3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4" t="s">
        <v>35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5" t="s">
        <v>10</v>
      </c>
      <c r="B15" s="45" t="s">
        <v>11</v>
      </c>
      <c r="C15" s="45" t="s">
        <v>12</v>
      </c>
      <c r="D15" s="45" t="s">
        <v>0</v>
      </c>
      <c r="E15" s="45" t="s">
        <v>0</v>
      </c>
      <c r="F15" s="45" t="s">
        <v>0</v>
      </c>
      <c r="G15" s="45" t="s">
        <v>0</v>
      </c>
      <c r="H15" s="45" t="s">
        <v>0</v>
      </c>
      <c r="I15" s="45" t="s">
        <v>0</v>
      </c>
      <c r="J15" s="45" t="s">
        <v>13</v>
      </c>
      <c r="K15" s="45" t="s">
        <v>0</v>
      </c>
      <c r="L15" s="45" t="s">
        <v>0</v>
      </c>
      <c r="M15" s="45" t="s">
        <v>0</v>
      </c>
      <c r="N15" s="45" t="s">
        <v>0</v>
      </c>
      <c r="O15" s="45" t="s">
        <v>0</v>
      </c>
      <c r="P15" s="45" t="s">
        <v>0</v>
      </c>
    </row>
    <row r="16" spans="1:16" ht="30" customHeight="1" x14ac:dyDescent="0.2">
      <c r="A16" s="45" t="s">
        <v>0</v>
      </c>
      <c r="B16" s="45" t="s">
        <v>0</v>
      </c>
      <c r="C16" s="45" t="s">
        <v>14</v>
      </c>
      <c r="D16" s="45" t="s">
        <v>0</v>
      </c>
      <c r="E16" s="45" t="s">
        <v>0</v>
      </c>
      <c r="F16" s="45" t="s">
        <v>0</v>
      </c>
      <c r="G16" s="45" t="s">
        <v>0</v>
      </c>
      <c r="H16" s="45" t="s">
        <v>0</v>
      </c>
      <c r="I16" s="45" t="s">
        <v>0</v>
      </c>
      <c r="J16" s="4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5" t="s">
        <v>0</v>
      </c>
      <c r="L16" s="45" t="s">
        <v>0</v>
      </c>
      <c r="M16" s="45" t="s">
        <v>0</v>
      </c>
      <c r="N16" s="45" t="s">
        <v>0</v>
      </c>
      <c r="O16" s="45" t="s">
        <v>0</v>
      </c>
      <c r="P16" s="45" t="s">
        <v>0</v>
      </c>
    </row>
    <row r="17" spans="1:18" ht="30" customHeight="1" x14ac:dyDescent="0.2">
      <c r="A17" s="45" t="s">
        <v>0</v>
      </c>
      <c r="B17" s="45" t="s">
        <v>0</v>
      </c>
      <c r="C17" s="45" t="s">
        <v>15</v>
      </c>
      <c r="D17" s="45" t="s">
        <v>0</v>
      </c>
      <c r="E17" s="45" t="s">
        <v>0</v>
      </c>
      <c r="F17" s="45" t="s">
        <v>0</v>
      </c>
      <c r="G17" s="45" t="s">
        <v>16</v>
      </c>
      <c r="H17" s="45" t="s">
        <v>0</v>
      </c>
      <c r="I17" s="45" t="s">
        <v>0</v>
      </c>
      <c r="J17" s="45" t="s">
        <v>17</v>
      </c>
      <c r="K17" s="45" t="s">
        <v>0</v>
      </c>
      <c r="L17" s="45" t="s">
        <v>0</v>
      </c>
      <c r="M17" s="45" t="s">
        <v>0</v>
      </c>
      <c r="N17" s="45" t="s">
        <v>16</v>
      </c>
      <c r="O17" s="45" t="s">
        <v>0</v>
      </c>
      <c r="P17" s="45" t="s">
        <v>0</v>
      </c>
    </row>
    <row r="18" spans="1:18" ht="60" x14ac:dyDescent="0.2">
      <c r="A18" s="45" t="s">
        <v>0</v>
      </c>
      <c r="B18" s="45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AB17" sqref="AB17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8.75" style="18" customWidth="1"/>
    <col min="4" max="4" width="4.25" style="18" customWidth="1"/>
    <col min="5" max="5" width="9.125" style="18" customWidth="1"/>
    <col min="6" max="6" width="29.375" style="18" customWidth="1"/>
    <col min="7" max="7" width="11.5" style="18" hidden="1" customWidth="1"/>
    <col min="8" max="23" width="9" style="18" hidden="1" customWidth="1"/>
    <col min="24" max="25" width="9.875" style="18" bestFit="1" customWidth="1"/>
    <col min="26" max="16384" width="9" style="18"/>
  </cols>
  <sheetData>
    <row r="1" spans="1:25" x14ac:dyDescent="0.2">
      <c r="A1" s="18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2687.84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537.5680000000001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3225.4080000000004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3936.7308494806239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3.2254080000000003</v>
      </c>
      <c r="I7" s="30">
        <f>C18</f>
        <v>3.9367308494806239</v>
      </c>
      <c r="X7" s="30"/>
    </row>
    <row r="8" spans="1:25" ht="45" x14ac:dyDescent="0.2">
      <c r="A8" s="22">
        <v>6</v>
      </c>
      <c r="B8" s="22" t="s">
        <v>43</v>
      </c>
      <c r="C8" s="50">
        <f>C5-C7</f>
        <v>3225.4080000000004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2472.55654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G13*1000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H13*1000</f>
        <v>2311.7704600000002</v>
      </c>
      <c r="D13" s="51"/>
      <c r="E13" s="52"/>
      <c r="F13" s="25"/>
      <c r="G13" s="36">
        <v>0.16078608</v>
      </c>
      <c r="H13" s="36">
        <v>2.31177046</v>
      </c>
      <c r="I13" s="36">
        <v>0</v>
      </c>
      <c r="J13" s="36">
        <v>0</v>
      </c>
    </row>
    <row r="14" spans="1:25" ht="15" x14ac:dyDescent="0.2">
      <c r="A14" s="22">
        <v>7.5</v>
      </c>
      <c r="B14" s="22" t="s">
        <v>52</v>
      </c>
      <c r="C14" s="50">
        <f>I13*1000</f>
        <v>0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J13*1000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3.9367308494806239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3936.7308494806239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2021-03-16T07:16:45Z</dcterms:modified>
</cp:coreProperties>
</file>