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8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9" r:id="rId7"/>
  </sheets>
  <calcPr calcId="152511" iterate="1"/>
</workbook>
</file>

<file path=xl/calcChain.xml><?xml version="1.0" encoding="utf-8"?>
<calcChain xmlns="http://schemas.openxmlformats.org/spreadsheetml/2006/main">
  <c r="J16" i="1" l="1"/>
  <c r="C15" i="9" l="1"/>
  <c r="C9" i="9" s="1"/>
  <c r="I24" i="5"/>
  <c r="C16" i="6" l="1"/>
  <c r="C16" i="5"/>
  <c r="C16" i="4"/>
  <c r="C16" i="3"/>
  <c r="C16" i="2"/>
  <c r="A8" i="6" l="1"/>
  <c r="A8" i="5"/>
  <c r="A8" i="4"/>
  <c r="A8" i="3"/>
  <c r="A8" i="2"/>
  <c r="I20" i="5" l="1"/>
  <c r="I21" i="5"/>
  <c r="I22" i="5"/>
  <c r="I23" i="5"/>
  <c r="I25" i="5"/>
  <c r="I26" i="5" l="1"/>
  <c r="C3" i="9" s="1"/>
  <c r="C4" i="9" s="1"/>
  <c r="C5" i="9" s="1"/>
  <c r="C8" i="9" l="1"/>
  <c r="C6" i="9"/>
  <c r="C18" i="9" s="1"/>
  <c r="C20" i="9" s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<sst xmlns="http://schemas.openxmlformats.org/spreadsheetml/2006/main" count="856" uniqueCount="80">
  <si>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</si>
  <si>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</si>
  <si>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</si>
  <si>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</si>
  <si>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</si>
  <si>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</si>
  <si>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</si>
  <si>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</si>
  <si>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</si>
  <si>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</si>
  <si>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</si>
  <si>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</si>
  <si>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</si>
  <si>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</si>
  <si>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</si>
  <si>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</si>
  <si>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</si>
  <si>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</si>
  <si>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</si>
  <si>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</si>
  <si>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</si>
  <si>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</si>
  <si>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</si>
  <si>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</si>
  <si>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</si>
  <si>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</si>
  <si>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</si>
  <si>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</si>
  <si>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</si>
  <si>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</si>
  <si>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</si>
  <si>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</si>
  <si>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</si>
  <si>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</si>
  <si>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</si>
  <si>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</si>
  <si>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</si>
  <si>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</si>
  <si>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</si>
  <si>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</si>
  <si>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</si>
  <si>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</si>
  <si>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</si>
  <si>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</si>
  <si>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</si>
  <si>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</si>
  <si>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</si>
  <si>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</si>
  <si>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</si>
  <si>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</si>
  <si>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</si>
  <si>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</si>
  <si>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км</t>
  </si>
  <si>
    <t xml:space="preserve">УНЦ КЛ 6-500 кВ (с алюминиевой жилой) </t>
  </si>
  <si>
    <t>150 мм2</t>
  </si>
  <si>
    <t xml:space="preserve">1 км </t>
  </si>
  <si>
    <t>К1-06-1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</si>
  <si>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</si>
  <si>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</si>
  <si>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</si>
  <si>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</si>
  <si>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</si>
  <si>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</si>
  <si>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</si>
  <si>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</si>
  <si>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</si>
  <si>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</si>
  <si>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</si>
  <si>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2 трубы</t>
  </si>
  <si>
    <t xml:space="preserve">Затраты на проектно-изыскательские работы по КЛ </t>
  </si>
  <si>
    <t>П5-01</t>
  </si>
  <si>
    <t>Год раскрытия информации: 2021</t>
  </si>
  <si>
    <t>2024г.</t>
  </si>
  <si>
    <t>2025г.</t>
  </si>
  <si>
    <t>Н1-03</t>
  </si>
  <si>
    <t>Диаметр труб 90-140 мм</t>
  </si>
  <si>
    <t>Наименование инвестиционного проекта: Реконструкция КЛ 6 кВ № 8-78 (инв. № 5006785) от РП 6 кВ № 8 до ТП 6/0,4 кВ № 78 протяженностью 0,82 км в г. Советск</t>
  </si>
  <si>
    <t>Идентификатор инвестиционного проекта: L_19-1058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</si>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</sst>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76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164" fontId="11" fillId="0" borderId="5" xfId="1" applyNumberFormat="1" applyFont="1" applyBorder="1" applyAlignment="1">
      <alignment horizontal="right" vertical="center"/>
    </xf>
    <xf numFmtId="1" fontId="13" fillId="4" borderId="5" xfId="1" applyNumberFormat="1" applyFont="1" applyFill="1" applyBorder="1" applyAlignment="1">
      <alignment horizontal="center" vertical="center" wrapText="1"/>
    </xf>
    <xf numFmtId="2" fontId="13" fillId="4" borderId="5" xfId="1" applyNumberFormat="1" applyFont="1" applyFill="1" applyBorder="1" applyAlignment="1">
      <alignment horizontal="center" vertical="center"/>
    </xf>
    <xf numFmtId="164" fontId="13" fillId="4" borderId="5" xfId="1" applyNumberFormat="1" applyFont="1" applyFill="1" applyBorder="1" applyAlignment="1">
      <alignment horizontal="right" vertical="center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166" fontId="0" fillId="0" borderId="0" xfId="0" applyNumberFormat="1"/>
    <xf numFmtId="0" fontId="13" fillId="0" borderId="5" xfId="1" applyNumberFormat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6" fillId="0" borderId="6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7" fillId="0" borderId="0" xfId="0" applyNumberFormat="1" applyFont="1"/>
    <xf numFmtId="0" fontId="17" fillId="0" borderId="0" xfId="0" applyFont="1"/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1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63" t="s">
        <v>71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34.5" customHeight="1" x14ac:dyDescent="0.2">
      <c r="A9" s="64" t="s">
        <v>76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4" t="s">
        <v>77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ht="14.25" customHeight="1" x14ac:dyDescent="0.2">
      <c r="A11" s="64" t="s">
        <v>79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10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3.5" customHeight="1" x14ac:dyDescent="0.2">
      <c r="A16" s="59" t="s">
        <v>0</v>
      </c>
      <c r="B16" s="59" t="s">
        <v>0</v>
      </c>
      <c r="C16" s="60" t="s">
        <v>78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2" t="s">
        <v>0</v>
      </c>
      <c r="J16" s="60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2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63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36.75" customHeight="1" x14ac:dyDescent="0.2">
      <c r="A9" s="57" t="str">
        <f>т1!A9</f>
        <v>Наименование инвестиционного проекта: Реконструкция КЛ 6 кВ № 8-78 (инв. № 5006785) от РП 6 кВ № 8 до ТП 6/0,4 кВ № 78 протяженностью 0,82 км в г. Советск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L_19-1058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29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3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tr">
        <f>т1!A9</f>
        <v>Наименование инвестиционного проекта: Реконструкция КЛ 6 кВ № 8-78 (инв. № 5006785) от РП 6 кВ № 8 до ТП 6/0,4 кВ № 78 протяженностью 0,82 км в г. Советск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L_19-1058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8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3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">
        <v>7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4" t="str">
        <f>т1!A10</f>
        <v>Идентификатор инвестиционного проекта: L_19-1058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31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6.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showOutlineSymbols="0" showWhiteSpace="0" topLeftCell="A13" zoomScale="80" zoomScaleNormal="80" workbookViewId="0">
      <selection activeCell="D25" sqref="D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3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tr">
        <f>т1!A9</f>
        <v>Наименование инвестиционного проекта: Реконструкция КЛ 6 кВ № 8-78 (инв. № 5006785) от РП 6 кВ № 8 до ТП 6/0,4 кВ № 78 протяженностью 0,82 км в г. Советск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L_19-1058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32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2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21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21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1" customFormat="1" ht="50.1" customHeight="1" x14ac:dyDescent="0.2">
      <c r="A20" s="18">
        <v>1</v>
      </c>
      <c r="B20" s="29" t="s">
        <v>53</v>
      </c>
      <c r="C20" s="29">
        <v>6</v>
      </c>
      <c r="D20" s="29" t="s">
        <v>54</v>
      </c>
      <c r="E20" s="30">
        <v>0.82</v>
      </c>
      <c r="F20" s="29" t="s">
        <v>55</v>
      </c>
      <c r="G20" s="29" t="s">
        <v>56</v>
      </c>
      <c r="H20" s="31">
        <v>2136</v>
      </c>
      <c r="I20" s="19">
        <f>H20*E20*Q20</f>
        <v>1944.1872000000001</v>
      </c>
      <c r="J20" s="20"/>
      <c r="K20" s="20"/>
      <c r="L20" s="20"/>
      <c r="M20" s="20"/>
      <c r="N20" s="20"/>
      <c r="O20" s="20"/>
      <c r="P20" s="20"/>
      <c r="Q20" s="21">
        <v>1.1100000000000001</v>
      </c>
      <c r="R20" s="21" t="s">
        <v>0</v>
      </c>
    </row>
    <row r="21" spans="1:21" s="17" customFormat="1" ht="81.75" customHeight="1" x14ac:dyDescent="0.2">
      <c r="A21" s="12">
        <v>2</v>
      </c>
      <c r="B21" s="32" t="s">
        <v>57</v>
      </c>
      <c r="C21" s="32">
        <v>6</v>
      </c>
      <c r="D21" s="32" t="s">
        <v>58</v>
      </c>
      <c r="E21" s="33">
        <v>0.51</v>
      </c>
      <c r="F21" s="32" t="s">
        <v>59</v>
      </c>
      <c r="G21" s="32" t="s">
        <v>60</v>
      </c>
      <c r="H21" s="34">
        <v>1428</v>
      </c>
      <c r="I21" s="14">
        <f t="shared" ref="I21" si="0">H21*Q21*E21</f>
        <v>728.28</v>
      </c>
      <c r="J21" s="22"/>
      <c r="K21" s="22"/>
      <c r="L21" s="23"/>
      <c r="M21" s="22"/>
      <c r="N21" s="22"/>
      <c r="O21" s="24"/>
      <c r="P21" s="24"/>
      <c r="Q21" s="17">
        <v>1</v>
      </c>
      <c r="R21" s="17" t="s">
        <v>0</v>
      </c>
    </row>
    <row r="22" spans="1:21" s="17" customFormat="1" ht="74.25" customHeight="1" x14ac:dyDescent="0.2">
      <c r="A22" s="12">
        <v>3</v>
      </c>
      <c r="B22" s="32" t="s">
        <v>57</v>
      </c>
      <c r="C22" s="38">
        <v>6</v>
      </c>
      <c r="D22" s="32" t="s">
        <v>61</v>
      </c>
      <c r="E22" s="33">
        <v>0.3</v>
      </c>
      <c r="F22" s="32" t="s">
        <v>59</v>
      </c>
      <c r="G22" s="32" t="s">
        <v>62</v>
      </c>
      <c r="H22" s="34">
        <v>2320</v>
      </c>
      <c r="I22" s="14">
        <f>H22*Q22*E22</f>
        <v>696</v>
      </c>
      <c r="J22" s="12"/>
      <c r="K22" s="12"/>
      <c r="L22" s="13"/>
      <c r="M22" s="12"/>
      <c r="N22" s="12"/>
      <c r="O22" s="14"/>
      <c r="P22" s="14"/>
      <c r="Q22" s="17">
        <v>1</v>
      </c>
      <c r="U22" s="25"/>
    </row>
    <row r="23" spans="1:21" s="17" customFormat="1" ht="81.75" customHeight="1" x14ac:dyDescent="0.2">
      <c r="A23" s="12">
        <v>4</v>
      </c>
      <c r="B23" s="32" t="s">
        <v>63</v>
      </c>
      <c r="C23" s="32"/>
      <c r="D23" s="32" t="s">
        <v>64</v>
      </c>
      <c r="E23" s="35">
        <v>780</v>
      </c>
      <c r="F23" s="32" t="s">
        <v>65</v>
      </c>
      <c r="G23" s="32" t="s">
        <v>66</v>
      </c>
      <c r="H23" s="34">
        <v>1.3</v>
      </c>
      <c r="I23" s="14">
        <f t="shared" ref="I23:I25" si="1">H23*Q23*E23</f>
        <v>1014</v>
      </c>
      <c r="J23" s="12"/>
      <c r="K23" s="12"/>
      <c r="L23" s="13"/>
      <c r="M23" s="12"/>
      <c r="N23" s="12"/>
      <c r="O23" s="14"/>
      <c r="P23" s="14"/>
      <c r="Q23" s="17">
        <v>1</v>
      </c>
    </row>
    <row r="24" spans="1:21" s="26" customFormat="1" ht="76.5" customHeight="1" x14ac:dyDescent="0.2">
      <c r="A24" s="12">
        <v>5</v>
      </c>
      <c r="B24" s="32" t="s">
        <v>67</v>
      </c>
      <c r="C24" s="32" t="s">
        <v>28</v>
      </c>
      <c r="D24" s="32" t="s">
        <v>75</v>
      </c>
      <c r="E24" s="35">
        <v>5.3999999999999999E-2</v>
      </c>
      <c r="F24" s="32" t="s">
        <v>55</v>
      </c>
      <c r="G24" s="32" t="s">
        <v>74</v>
      </c>
      <c r="H24" s="34">
        <v>23088</v>
      </c>
      <c r="I24" s="14">
        <f t="shared" si="1"/>
        <v>1383.8947200000002</v>
      </c>
      <c r="J24" s="12"/>
      <c r="K24" s="12"/>
      <c r="L24" s="13"/>
      <c r="M24" s="12"/>
      <c r="N24" s="12"/>
      <c r="O24" s="14"/>
      <c r="P24" s="14"/>
      <c r="Q24" s="26">
        <v>1.1100000000000001</v>
      </c>
      <c r="R24" s="27" t="s">
        <v>68</v>
      </c>
    </row>
    <row r="25" spans="1:21" s="17" customFormat="1" ht="55.5" customHeight="1" x14ac:dyDescent="0.2">
      <c r="A25" s="12">
        <v>6</v>
      </c>
      <c r="B25" s="32" t="s">
        <v>69</v>
      </c>
      <c r="C25" s="32">
        <v>6</v>
      </c>
      <c r="D25" s="32"/>
      <c r="E25" s="33">
        <v>1</v>
      </c>
      <c r="F25" s="32" t="s">
        <v>59</v>
      </c>
      <c r="G25" s="32" t="s">
        <v>70</v>
      </c>
      <c r="H25" s="34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7">
        <v>1</v>
      </c>
      <c r="R25" s="17" t="s">
        <v>0</v>
      </c>
    </row>
    <row r="26" spans="1:21" ht="81.75" customHeight="1" x14ac:dyDescent="0.2">
      <c r="A26" s="3" t="s">
        <v>0</v>
      </c>
      <c r="B26" s="3" t="s">
        <v>27</v>
      </c>
      <c r="C26" s="3">
        <v>6</v>
      </c>
      <c r="D26" s="3" t="s">
        <v>0</v>
      </c>
      <c r="E26" s="4">
        <v>0.71599999999999997</v>
      </c>
      <c r="F26" s="15" t="s">
        <v>52</v>
      </c>
      <c r="G26" s="3" t="s">
        <v>0</v>
      </c>
      <c r="H26" s="28"/>
      <c r="I26" s="5">
        <f>SUM(I20:I25)</f>
        <v>6377.3619200000003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8" spans="1:21" x14ac:dyDescent="0.2">
      <c r="E28" s="37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3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tr">
        <f>т1!A9</f>
        <v>Наименование инвестиционного проекта: Реконструкция КЛ 6 кВ № 8-78 (инв. № 5006785) от РП 6 кВ № 8 до ТП 6/0,4 кВ № 78 протяженностью 0,82 км в г. Советск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L_19-1058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33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1.2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18.02.2021 № 46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54" bestFit="1" customWidth="1"/>
    <col min="2" max="2" width="25" style="54" bestFit="1" customWidth="1"/>
    <col min="3" max="3" width="18.75" style="54" customWidth="1"/>
    <col min="4" max="4" width="4.25" style="54" customWidth="1"/>
    <col min="5" max="5" width="9.125" style="54" customWidth="1"/>
    <col min="6" max="6" width="29.375" style="54" customWidth="1"/>
    <col min="7" max="7" width="11.5" style="54" customWidth="1"/>
    <col min="8" max="23" width="9" style="54" hidden="1" customWidth="1"/>
    <col min="24" max="25" width="9.875" style="54" bestFit="1" customWidth="1"/>
    <col min="26" max="16384" width="9" style="54"/>
  </cols>
  <sheetData>
    <row r="1" spans="1:25" x14ac:dyDescent="0.2">
      <c r="A1" s="54" t="s">
        <v>34</v>
      </c>
    </row>
    <row r="2" spans="1:25" ht="45" x14ac:dyDescent="0.2">
      <c r="A2" s="36" t="s">
        <v>11</v>
      </c>
      <c r="B2" s="36" t="s">
        <v>35</v>
      </c>
      <c r="C2" s="70" t="s">
        <v>13</v>
      </c>
      <c r="D2" s="71"/>
      <c r="E2" s="72"/>
      <c r="F2" s="39" t="s">
        <v>14</v>
      </c>
      <c r="G2" s="40"/>
    </row>
    <row r="3" spans="1:25" ht="135" x14ac:dyDescent="0.25">
      <c r="A3" s="36">
        <v>1</v>
      </c>
      <c r="B3" s="36" t="s">
        <v>36</v>
      </c>
      <c r="C3" s="67">
        <f>т5!I26</f>
        <v>6377.3619200000003</v>
      </c>
      <c r="D3" s="68"/>
      <c r="E3" s="69"/>
      <c r="F3" s="41"/>
      <c r="G3" s="42"/>
      <c r="Y3" s="11"/>
    </row>
    <row r="4" spans="1:25" ht="15.75" x14ac:dyDescent="0.2">
      <c r="A4" s="36">
        <v>2</v>
      </c>
      <c r="B4" s="36" t="s">
        <v>37</v>
      </c>
      <c r="C4" s="67">
        <f>C3*20%</f>
        <v>1275.4723840000001</v>
      </c>
      <c r="D4" s="68"/>
      <c r="E4" s="69"/>
      <c r="F4" s="41"/>
      <c r="G4" s="42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6">
        <v>3</v>
      </c>
      <c r="B5" s="36" t="s">
        <v>38</v>
      </c>
      <c r="C5" s="67">
        <f>C4+C3</f>
        <v>7652.834304</v>
      </c>
      <c r="D5" s="68"/>
      <c r="E5" s="69"/>
      <c r="F5" s="43"/>
      <c r="G5" s="44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16">
        <v>104.7</v>
      </c>
      <c r="T5" s="16">
        <v>104.7</v>
      </c>
      <c r="U5" s="16">
        <v>104.7</v>
      </c>
      <c r="V5" s="16">
        <v>104.7</v>
      </c>
      <c r="W5" s="16">
        <v>104.7</v>
      </c>
    </row>
    <row r="6" spans="1:25" ht="60" x14ac:dyDescent="0.2">
      <c r="A6" s="36">
        <v>4</v>
      </c>
      <c r="B6" s="36" t="s">
        <v>39</v>
      </c>
      <c r="C6" s="67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10303.820789616087</v>
      </c>
      <c r="D6" s="68"/>
      <c r="E6" s="69"/>
      <c r="F6" s="43"/>
      <c r="G6" s="44"/>
    </row>
    <row r="7" spans="1:25" ht="75" x14ac:dyDescent="0.2">
      <c r="A7" s="36">
        <v>5</v>
      </c>
      <c r="B7" s="36" t="s">
        <v>40</v>
      </c>
      <c r="C7" s="73">
        <v>0</v>
      </c>
      <c r="D7" s="74"/>
      <c r="E7" s="75"/>
      <c r="F7" s="41"/>
      <c r="G7" s="42"/>
      <c r="H7" s="10"/>
      <c r="X7" s="10"/>
    </row>
    <row r="8" spans="1:25" ht="45" x14ac:dyDescent="0.2">
      <c r="A8" s="36">
        <v>6</v>
      </c>
      <c r="B8" s="36" t="s">
        <v>41</v>
      </c>
      <c r="C8" s="67">
        <f>C5-C7</f>
        <v>7652.834304</v>
      </c>
      <c r="D8" s="68"/>
      <c r="E8" s="69"/>
      <c r="F8" s="41"/>
      <c r="G8" s="42"/>
    </row>
    <row r="9" spans="1:25" ht="90" x14ac:dyDescent="0.25">
      <c r="A9" s="36">
        <v>7</v>
      </c>
      <c r="B9" s="36" t="s">
        <v>42</v>
      </c>
      <c r="C9" s="67">
        <f>SUM(C10:E15)</f>
        <v>10277.1738</v>
      </c>
      <c r="D9" s="68"/>
      <c r="E9" s="69"/>
      <c r="F9" s="45"/>
      <c r="G9" s="46"/>
      <c r="X9" s="47"/>
    </row>
    <row r="10" spans="1:25" ht="15" x14ac:dyDescent="0.2">
      <c r="A10" s="36">
        <v>7.1</v>
      </c>
      <c r="B10" s="36" t="s">
        <v>43</v>
      </c>
      <c r="C10" s="67">
        <v>0</v>
      </c>
      <c r="D10" s="68"/>
      <c r="E10" s="69"/>
      <c r="F10" s="41"/>
      <c r="G10" s="42"/>
    </row>
    <row r="11" spans="1:25" ht="15" x14ac:dyDescent="0.2">
      <c r="A11" s="36">
        <v>7.2</v>
      </c>
      <c r="B11" s="36" t="s">
        <v>44</v>
      </c>
      <c r="C11" s="67">
        <v>0</v>
      </c>
      <c r="D11" s="68"/>
      <c r="E11" s="69"/>
      <c r="F11" s="48"/>
      <c r="G11" s="49"/>
    </row>
    <row r="12" spans="1:25" ht="15" x14ac:dyDescent="0.2">
      <c r="A12" s="36">
        <v>7.3</v>
      </c>
      <c r="B12" s="36" t="s">
        <v>45</v>
      </c>
      <c r="C12" s="67">
        <v>0</v>
      </c>
      <c r="D12" s="68"/>
      <c r="E12" s="69"/>
      <c r="F12" s="48"/>
      <c r="G12" s="49"/>
    </row>
    <row r="13" spans="1:25" ht="15" x14ac:dyDescent="0.2">
      <c r="A13" s="36">
        <v>7.4</v>
      </c>
      <c r="B13" s="36" t="s">
        <v>46</v>
      </c>
      <c r="C13" s="67">
        <v>0</v>
      </c>
      <c r="D13" s="68"/>
      <c r="E13" s="69"/>
      <c r="F13" s="41"/>
      <c r="G13" s="42"/>
    </row>
    <row r="14" spans="1:25" ht="15" x14ac:dyDescent="0.2">
      <c r="A14" s="36">
        <v>7.5</v>
      </c>
      <c r="B14" s="36" t="s">
        <v>47</v>
      </c>
      <c r="C14" s="67">
        <v>0</v>
      </c>
      <c r="D14" s="68"/>
      <c r="E14" s="69"/>
      <c r="F14" s="41"/>
      <c r="G14" s="42"/>
    </row>
    <row r="15" spans="1:25" ht="15" x14ac:dyDescent="0.2">
      <c r="A15" s="36">
        <v>7.6</v>
      </c>
      <c r="B15" s="36" t="s">
        <v>51</v>
      </c>
      <c r="C15" s="67">
        <f>10.2771738*1000</f>
        <v>10277.1738</v>
      </c>
      <c r="D15" s="68"/>
      <c r="E15" s="69"/>
      <c r="F15" s="41"/>
      <c r="G15" s="42"/>
    </row>
    <row r="16" spans="1:25" ht="15" x14ac:dyDescent="0.2">
      <c r="A16" s="36">
        <v>7.7</v>
      </c>
      <c r="B16" s="36" t="s">
        <v>72</v>
      </c>
      <c r="C16" s="67">
        <v>0</v>
      </c>
      <c r="D16" s="68"/>
      <c r="E16" s="69"/>
      <c r="F16" s="41"/>
      <c r="G16" s="42"/>
    </row>
    <row r="17" spans="1:26" ht="15" x14ac:dyDescent="0.2">
      <c r="A17" s="36">
        <v>7.8</v>
      </c>
      <c r="B17" s="36" t="s">
        <v>73</v>
      </c>
      <c r="C17" s="67">
        <v>0</v>
      </c>
      <c r="D17" s="68"/>
      <c r="E17" s="69"/>
      <c r="F17" s="41"/>
      <c r="G17" s="42"/>
    </row>
    <row r="18" spans="1:26" ht="75" x14ac:dyDescent="0.2">
      <c r="A18" s="36">
        <v>8</v>
      </c>
      <c r="B18" s="36" t="s">
        <v>48</v>
      </c>
      <c r="C18" s="67">
        <f>C6/1000</f>
        <v>10.303820789616088</v>
      </c>
      <c r="D18" s="68"/>
      <c r="E18" s="69"/>
      <c r="F18" s="41"/>
      <c r="G18" s="42"/>
    </row>
    <row r="19" spans="1:26" ht="105" x14ac:dyDescent="0.2">
      <c r="A19" s="36">
        <v>9</v>
      </c>
      <c r="B19" s="36" t="s">
        <v>49</v>
      </c>
      <c r="C19" s="67">
        <v>0</v>
      </c>
      <c r="D19" s="68"/>
      <c r="E19" s="69"/>
      <c r="F19" s="20"/>
      <c r="G19" s="5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51"/>
    </row>
    <row r="20" spans="1:26" ht="30" x14ac:dyDescent="0.2">
      <c r="A20" s="36">
        <v>10</v>
      </c>
      <c r="B20" s="36" t="s">
        <v>50</v>
      </c>
      <c r="C20" s="67">
        <f>(C19+C18)*1000</f>
        <v>10303.820789616087</v>
      </c>
      <c r="D20" s="68"/>
      <c r="E20" s="69"/>
      <c r="F20" s="41"/>
      <c r="G20" s="42"/>
      <c r="X20" s="10"/>
      <c r="Y20" s="52"/>
      <c r="Z20" s="53"/>
    </row>
    <row r="21" spans="1:26" x14ac:dyDescent="0.2">
      <c r="X21" s="10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2021-03-04T14:27:34Z</dcterms:modified>
</cp:coreProperties>
</file>