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1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3" i="8" l="1"/>
  <c r="C12" i="8"/>
  <c r="C16" i="6" l="1"/>
  <c r="C16" i="5"/>
  <c r="C16" i="4"/>
  <c r="C16" i="3"/>
  <c r="C16" i="2"/>
  <c r="A8" i="2"/>
  <c r="J16" i="1"/>
  <c r="I27" i="4" l="1"/>
  <c r="R26" i="4"/>
  <c r="I26" i="4"/>
  <c r="R25" i="4" l="1"/>
  <c r="I25" i="4"/>
  <c r="I28" i="4" l="1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3" i="4"/>
  <c r="I24" i="4"/>
  <c r="I20" i="4"/>
  <c r="I22" i="4"/>
  <c r="C9" i="8"/>
  <c r="I29" i="4" l="1"/>
  <c r="C3" i="8" s="1"/>
  <c r="C4" i="8" s="1"/>
  <c r="C5" i="8" s="1"/>
  <c r="J16" i="6"/>
  <c r="J16" i="5"/>
  <c r="J16" i="4"/>
  <c r="J16" i="3"/>
  <c r="J16" i="2"/>
  <c r="C8" i="8" l="1"/>
  <c r="I6" i="8"/>
  <c r="C6" i="8"/>
  <c r="C18" i="8" s="1"/>
  <c r="C20" i="8" l="1"/>
  <c r="J6" i="8"/>
  <c r="A11" i="6"/>
  <c r="A11" i="5"/>
  <c r="A11" i="2"/>
  <c r="A11" i="3" s="1"/>
  <c r="A11" i="4" s="1"/>
  <c r="R28" i="4" l="1"/>
</calcChain>
</file>

<file path=xl/sharedStrings.xml><?xml version="1.0" encoding="utf-8"?>
<sst xmlns="http://schemas.openxmlformats.org/spreadsheetml/2006/main" count="868" uniqueCount="85">
  <si>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</si>
  <si>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</si>
  <si>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</si>
  <si>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</si>
  <si>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</si>
  <si>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</si>
  <si>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</si>
  <si>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</si>
  <si>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</si>
  <si>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</si>
  <si>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</si>
  <si>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</si>
  <si>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</si>
  <si>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</si>
  <si>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</si>
  <si>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</si>
  <si>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</si>
  <si>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</si>
  <si>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</si>
  <si>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</si>
  <si>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</si>
  <si>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</si>
  <si>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</si>
  <si>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</si>
  <si>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</si>
  <si>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</si>
  <si>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</si>
  <si>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</si>
  <si>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</si>
  <si>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</si>
  <si>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</si>
  <si>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</si>
  <si>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</si>
  <si>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</si>
  <si>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</si>
  <si>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</si>
  <si>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</si>
  <si>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</si>
  <si>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</si>
  <si>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</si>
  <si>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</si>
  <si>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</si>
  <si>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</si>
  <si>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</si>
  <si>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</si>
  <si>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</si>
  <si>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</si>
  <si>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</si>
  <si>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</si>
  <si>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</si>
  <si>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</si>
  <si>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</si>
  <si>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</si>
  <si>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</si>
  <si>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</si>
  <si>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</si>
  <si>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</si>
  <si>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</si>
  <si>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</si>
  <si>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</si>
  <si>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</si>
  <si>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</si>
  <si>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</si>
  <si>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</si>
  <si>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</si>
  <si>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</si>
  <si>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</si>
  <si>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</si>
  <si>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</si>
  <si>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</si>
  <si>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Год раскрытия информации: 2020</t>
  </si>
  <si>
    <t>2024г.</t>
  </si>
  <si>
    <t>2025г.</t>
  </si>
  <si>
    <t>от 1,1 до 5,9</t>
  </si>
  <si>
    <t>П6-06</t>
  </si>
  <si>
    <t>от 0,6 до 1,09</t>
  </si>
  <si>
    <t>П6-05</t>
  </si>
  <si>
    <t>П6-03</t>
  </si>
  <si>
    <t>от 0,051 до 0,19</t>
  </si>
  <si>
    <t>П6-04</t>
  </si>
  <si>
    <t>от 0,2 до 0,59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</si>
  <si>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</si>
  <si>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</si>
  <si>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Идентификатор инвестиционного проекта: L_949-91</t>
  </si>
  <si>
    <t xml:space="preserve">Наименование инвестиционного проекта:  Расширение просек ВЛ 15 кВ № 15-205 площадью 1,26 га и реконструкция участка ВЛ 15 кВ № 15-205 протяженностью 0,21 км с заменой голого провода на СИП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</si>
</sst>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81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51" t="s">
        <v>84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1" t="s">
        <v>83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51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9" t="s">
        <v>82</v>
      </c>
      <c r="D16" s="49" t="s">
        <v>0</v>
      </c>
      <c r="E16" s="49" t="s">
        <v>0</v>
      </c>
      <c r="F16" s="49" t="s">
        <v>0</v>
      </c>
      <c r="G16" s="49" t="s">
        <v>0</v>
      </c>
      <c r="H16" s="49" t="s">
        <v>0</v>
      </c>
      <c r="I16" s="49" t="s">
        <v>0</v>
      </c>
      <c r="J16" s="49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9" t="s">
        <v>0</v>
      </c>
      <c r="L16" s="49" t="s">
        <v>0</v>
      </c>
      <c r="M16" s="49" t="s">
        <v>0</v>
      </c>
      <c r="N16" s="49" t="s">
        <v>0</v>
      </c>
      <c r="O16" s="49" t="s">
        <v>0</v>
      </c>
      <c r="P16" s="49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46" t="str">
        <f>т1!A9</f>
        <v xml:space="preserve">Наименование инвестиционного проекта:  Расширение просек ВЛ 15 кВ № 15-205 площадью 1,26 га и реконструкция участка ВЛ 15 кВ № 15-205 протяженностью 0,21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 Расширение просек ВЛ 15 кВ № 15-205 площадью 1,26 га и реконструкция участка ВЛ 15 кВ № 15-205 протяженностью 0,21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OutlineSymbols="0" showWhiteSpace="0" zoomScale="80" zoomScaleNormal="80" workbookViewId="0">
      <selection activeCell="I20" sqref="I20:I21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46" t="str">
        <f>т1!A9</f>
        <v xml:space="preserve">Наименование инвестиционного проекта:  Расширение просек ВЛ 15 кВ № 15-205 площадью 1,26 га и реконструкция участка ВЛ 15 кВ № 15-205 протяженностью 0,21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6" t="str">
        <f>т1!A10</f>
        <v>Идентификатор инвестиционного проекта: L_949-91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0.21</v>
      </c>
      <c r="F20" s="3" t="s">
        <v>32</v>
      </c>
      <c r="G20" s="17" t="s">
        <v>65</v>
      </c>
      <c r="H20" s="5">
        <v>699</v>
      </c>
      <c r="I20" s="5">
        <f>H20*E20*Q20</f>
        <v>154.12950000000001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68</v>
      </c>
      <c r="C21" s="3">
        <v>15</v>
      </c>
      <c r="D21" s="3" t="s">
        <v>34</v>
      </c>
      <c r="E21" s="4">
        <f>E20</f>
        <v>0.21</v>
      </c>
      <c r="F21" s="3" t="s">
        <v>32</v>
      </c>
      <c r="G21" s="17" t="s">
        <v>64</v>
      </c>
      <c r="H21" s="5">
        <v>413</v>
      </c>
      <c r="I21" s="5">
        <f t="shared" ref="I21:I28" si="0">H21*E21*Q21</f>
        <v>91.066499999999991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61</v>
      </c>
      <c r="E22" s="4">
        <v>0</v>
      </c>
      <c r="F22" s="3" t="s">
        <v>36</v>
      </c>
      <c r="G22" s="17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17"/>
      <c r="O22" s="5"/>
      <c r="P22" s="5"/>
      <c r="Q22">
        <v>1</v>
      </c>
      <c r="R22" t="s">
        <v>0</v>
      </c>
    </row>
    <row r="23" spans="1:18" s="19" customFormat="1" ht="90" x14ac:dyDescent="0.2">
      <c r="A23" s="3">
        <v>4</v>
      </c>
      <c r="B23" s="3" t="s">
        <v>35</v>
      </c>
      <c r="C23" s="20"/>
      <c r="D23" s="20" t="s">
        <v>66</v>
      </c>
      <c r="E23" s="21">
        <v>1.26</v>
      </c>
      <c r="F23" s="3" t="s">
        <v>36</v>
      </c>
      <c r="G23" s="17" t="s">
        <v>67</v>
      </c>
      <c r="H23" s="22">
        <v>261</v>
      </c>
      <c r="I23" s="5">
        <f t="shared" si="0"/>
        <v>328.86</v>
      </c>
      <c r="J23" s="20"/>
      <c r="K23" s="20"/>
      <c r="L23" s="21"/>
      <c r="M23" s="3"/>
      <c r="N23" s="17"/>
      <c r="O23" s="22"/>
      <c r="P23" s="5"/>
      <c r="Q23" s="19">
        <v>1</v>
      </c>
    </row>
    <row r="24" spans="1:18" s="12" customFormat="1" ht="50.1" customHeight="1" x14ac:dyDescent="0.2">
      <c r="A24" s="3">
        <v>5</v>
      </c>
      <c r="B24" s="14" t="s">
        <v>69</v>
      </c>
      <c r="C24" s="14">
        <v>15</v>
      </c>
      <c r="D24" s="14" t="s">
        <v>57</v>
      </c>
      <c r="E24" s="15">
        <v>0.8</v>
      </c>
      <c r="F24" s="14" t="s">
        <v>58</v>
      </c>
      <c r="G24" s="14" t="s">
        <v>59</v>
      </c>
      <c r="H24" s="16">
        <v>6.9</v>
      </c>
      <c r="I24" s="5">
        <f t="shared" si="0"/>
        <v>6.8448000000000002</v>
      </c>
      <c r="J24" s="14"/>
      <c r="K24" s="14"/>
      <c r="L24" s="15"/>
      <c r="M24" s="14"/>
      <c r="N24" s="14"/>
      <c r="O24" s="16"/>
      <c r="P24" s="16"/>
      <c r="Q24" s="12">
        <v>1.24</v>
      </c>
      <c r="R24" s="12" t="s">
        <v>0</v>
      </c>
    </row>
    <row r="25" spans="1:18" s="24" customFormat="1" ht="50.1" customHeight="1" x14ac:dyDescent="0.2">
      <c r="A25" s="14">
        <v>6</v>
      </c>
      <c r="B25" s="14" t="s">
        <v>62</v>
      </c>
      <c r="C25" s="14"/>
      <c r="D25" s="14" t="s">
        <v>78</v>
      </c>
      <c r="E25" s="15">
        <v>0</v>
      </c>
      <c r="F25" s="14" t="s">
        <v>63</v>
      </c>
      <c r="G25" s="14" t="s">
        <v>77</v>
      </c>
      <c r="H25" s="16">
        <v>10</v>
      </c>
      <c r="I25" s="16">
        <f t="shared" si="0"/>
        <v>0</v>
      </c>
      <c r="J25" s="14"/>
      <c r="K25" s="14"/>
      <c r="L25" s="15"/>
      <c r="M25" s="14"/>
      <c r="N25" s="14"/>
      <c r="O25" s="16"/>
      <c r="P25" s="16"/>
      <c r="Q25" s="24">
        <v>1</v>
      </c>
      <c r="R25" s="18">
        <f>SUM(P20:P21)</f>
        <v>0</v>
      </c>
    </row>
    <row r="26" spans="1:18" s="24" customFormat="1" ht="50.1" customHeight="1" x14ac:dyDescent="0.2">
      <c r="A26" s="14">
        <v>6</v>
      </c>
      <c r="B26" s="14" t="s">
        <v>62</v>
      </c>
      <c r="C26" s="14"/>
      <c r="D26" s="14" t="s">
        <v>80</v>
      </c>
      <c r="E26" s="15">
        <v>1</v>
      </c>
      <c r="F26" s="14" t="s">
        <v>63</v>
      </c>
      <c r="G26" s="14" t="s">
        <v>79</v>
      </c>
      <c r="H26" s="16">
        <v>40</v>
      </c>
      <c r="I26" s="16">
        <f t="shared" ref="I26" si="1">H26*E26*Q26</f>
        <v>40</v>
      </c>
      <c r="J26" s="14"/>
      <c r="K26" s="14"/>
      <c r="L26" s="15"/>
      <c r="M26" s="14"/>
      <c r="N26" s="14"/>
      <c r="O26" s="16"/>
      <c r="P26" s="16"/>
      <c r="Q26" s="24">
        <v>1</v>
      </c>
      <c r="R26" s="18">
        <f>SUM(P21:P22)</f>
        <v>0</v>
      </c>
    </row>
    <row r="27" spans="1:18" s="24" customFormat="1" ht="50.1" customHeight="1" x14ac:dyDescent="0.2">
      <c r="A27" s="14"/>
      <c r="B27" s="14" t="s">
        <v>62</v>
      </c>
      <c r="C27" s="14"/>
      <c r="D27" s="14" t="s">
        <v>75</v>
      </c>
      <c r="E27" s="15">
        <v>0</v>
      </c>
      <c r="F27" s="14" t="s">
        <v>63</v>
      </c>
      <c r="G27" s="14" t="s">
        <v>76</v>
      </c>
      <c r="H27" s="16">
        <v>70</v>
      </c>
      <c r="I27" s="16">
        <f>H27*E27*Q27</f>
        <v>0</v>
      </c>
      <c r="J27" s="14"/>
      <c r="K27" s="14"/>
      <c r="L27" s="15"/>
      <c r="M27" s="14"/>
      <c r="N27" s="14"/>
      <c r="O27" s="16"/>
      <c r="P27" s="16"/>
      <c r="Q27" s="24">
        <v>1</v>
      </c>
      <c r="R27" s="18"/>
    </row>
    <row r="28" spans="1:18" s="13" customFormat="1" ht="50.1" customHeight="1" x14ac:dyDescent="0.2">
      <c r="A28" s="3">
        <v>6</v>
      </c>
      <c r="B28" s="14" t="s">
        <v>62</v>
      </c>
      <c r="C28" s="14"/>
      <c r="D28" s="14" t="s">
        <v>73</v>
      </c>
      <c r="E28" s="15">
        <v>0</v>
      </c>
      <c r="F28" s="14" t="s">
        <v>63</v>
      </c>
      <c r="G28" s="14" t="s">
        <v>74</v>
      </c>
      <c r="H28" s="16">
        <v>300</v>
      </c>
      <c r="I28" s="16">
        <f t="shared" si="0"/>
        <v>0</v>
      </c>
      <c r="J28" s="14"/>
      <c r="K28" s="14"/>
      <c r="L28" s="15"/>
      <c r="M28" s="14"/>
      <c r="N28" s="14"/>
      <c r="O28" s="16"/>
      <c r="P28" s="16"/>
      <c r="Q28" s="13">
        <v>1</v>
      </c>
      <c r="R28" s="18">
        <f>SUM(P20:P21)</f>
        <v>0</v>
      </c>
    </row>
    <row r="29" spans="1:18" ht="50.1" customHeight="1" x14ac:dyDescent="0.2">
      <c r="A29" s="3" t="s">
        <v>0</v>
      </c>
      <c r="B29" s="3" t="s">
        <v>26</v>
      </c>
      <c r="C29" s="3" t="s">
        <v>0</v>
      </c>
      <c r="D29" s="3" t="s">
        <v>0</v>
      </c>
      <c r="E29" s="4" t="s">
        <v>0</v>
      </c>
      <c r="F29" s="3" t="s">
        <v>0</v>
      </c>
      <c r="G29" s="3" t="s">
        <v>0</v>
      </c>
      <c r="H29" s="5" t="s">
        <v>0</v>
      </c>
      <c r="I29" s="5">
        <f>SUM(I20:I28)</f>
        <v>620.9008</v>
      </c>
      <c r="J29" s="3"/>
      <c r="K29" s="3"/>
      <c r="L29" s="4"/>
      <c r="M29" s="3"/>
      <c r="N29" s="3"/>
      <c r="O29" s="5"/>
      <c r="P29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46" t="str">
        <f>т1!A9</f>
        <v xml:space="preserve">Наименование инвестиционного проекта:  Расширение просек ВЛ 15 кВ № 15-205 площадью 1,26 га и реконструкция участка ВЛ 15 кВ № 15-205 протяженностью 0,21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2" t="s">
        <v>1</v>
      </c>
      <c r="P1" s="5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2" t="s">
        <v>2</v>
      </c>
      <c r="P2" s="5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2" t="s">
        <v>3</v>
      </c>
      <c r="P3" s="52" t="s">
        <v>0</v>
      </c>
    </row>
    <row r="4" spans="1:16" ht="45" customHeight="1" x14ac:dyDescent="0.2">
      <c r="A4" s="53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7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4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50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46" t="str">
        <f>т1!A9</f>
        <v xml:space="preserve">Наименование инвестиционного проекта:  Расширение просек ВЛ 15 кВ № 15-205 площадью 1,26 га и реконструкция участка ВЛ 15 кВ № 15-205 протяженностью 0,21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46" t="str">
        <f>т1!A10</f>
        <v>Идентификатор инвестиционного проекта: L_949-91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46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4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46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7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48" t="s">
        <v>10</v>
      </c>
      <c r="B15" s="48" t="s">
        <v>11</v>
      </c>
      <c r="C15" s="48" t="s">
        <v>12</v>
      </c>
      <c r="D15" s="48" t="s">
        <v>0</v>
      </c>
      <c r="E15" s="48" t="s">
        <v>0</v>
      </c>
      <c r="F15" s="48" t="s">
        <v>0</v>
      </c>
      <c r="G15" s="48" t="s">
        <v>0</v>
      </c>
      <c r="H15" s="48" t="s">
        <v>0</v>
      </c>
      <c r="I15" s="48" t="s">
        <v>0</v>
      </c>
      <c r="J15" s="48" t="s">
        <v>13</v>
      </c>
      <c r="K15" s="48" t="s">
        <v>0</v>
      </c>
      <c r="L15" s="48" t="s">
        <v>0</v>
      </c>
      <c r="M15" s="48" t="s">
        <v>0</v>
      </c>
      <c r="N15" s="48" t="s">
        <v>0</v>
      </c>
      <c r="O15" s="48" t="s">
        <v>0</v>
      </c>
      <c r="P15" s="48" t="s">
        <v>0</v>
      </c>
    </row>
    <row r="16" spans="1:16" ht="30" customHeight="1" x14ac:dyDescent="0.2">
      <c r="A16" s="48" t="s">
        <v>0</v>
      </c>
      <c r="B16" s="48" t="s">
        <v>0</v>
      </c>
      <c r="C16" s="48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8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8" t="s">
        <v>0</v>
      </c>
      <c r="L16" s="48" t="s">
        <v>0</v>
      </c>
      <c r="M16" s="48" t="s">
        <v>0</v>
      </c>
      <c r="N16" s="48" t="s">
        <v>0</v>
      </c>
      <c r="O16" s="48" t="s">
        <v>0</v>
      </c>
      <c r="P16" s="48" t="s">
        <v>0</v>
      </c>
    </row>
    <row r="17" spans="1:18" ht="30" customHeight="1" x14ac:dyDescent="0.2">
      <c r="A17" s="48" t="s">
        <v>0</v>
      </c>
      <c r="B17" s="48" t="s">
        <v>0</v>
      </c>
      <c r="C17" s="48" t="s">
        <v>14</v>
      </c>
      <c r="D17" s="48" t="s">
        <v>0</v>
      </c>
      <c r="E17" s="48" t="s">
        <v>0</v>
      </c>
      <c r="F17" s="48" t="s">
        <v>0</v>
      </c>
      <c r="G17" s="48" t="s">
        <v>15</v>
      </c>
      <c r="H17" s="48" t="s">
        <v>0</v>
      </c>
      <c r="I17" s="48" t="s">
        <v>0</v>
      </c>
      <c r="J17" s="48" t="s">
        <v>16</v>
      </c>
      <c r="K17" s="48" t="s">
        <v>0</v>
      </c>
      <c r="L17" s="48" t="s">
        <v>0</v>
      </c>
      <c r="M17" s="48" t="s">
        <v>0</v>
      </c>
      <c r="N17" s="48" t="s">
        <v>15</v>
      </c>
      <c r="O17" s="48" t="s">
        <v>0</v>
      </c>
      <c r="P17" s="48" t="s">
        <v>0</v>
      </c>
    </row>
    <row r="18" spans="1:18" ht="60" x14ac:dyDescent="0.2">
      <c r="A18" s="48" t="s">
        <v>0</v>
      </c>
      <c r="B18" s="48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4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7" t="s">
        <v>12</v>
      </c>
      <c r="D2" s="58"/>
      <c r="E2" s="59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4">
        <f>т4!I29</f>
        <v>620.9008</v>
      </c>
      <c r="D3" s="55"/>
      <c r="E3" s="56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4">
        <f>C3*20%</f>
        <v>124.18016</v>
      </c>
      <c r="D4" s="55"/>
      <c r="E4" s="56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4">
        <f>C4+C3</f>
        <v>745.08096</v>
      </c>
      <c r="D5" s="55"/>
      <c r="E5" s="56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886.89628507750786</v>
      </c>
      <c r="D6" s="55"/>
      <c r="E6" s="56"/>
      <c r="F6" s="30"/>
      <c r="G6" s="31"/>
      <c r="I6" s="24">
        <f>C5/1000</f>
        <v>0.74508096000000001</v>
      </c>
      <c r="J6" s="32">
        <f>C18</f>
        <v>0.88689628507750784</v>
      </c>
    </row>
    <row r="7" spans="1:25" ht="75" x14ac:dyDescent="0.2">
      <c r="A7" s="11">
        <v>5</v>
      </c>
      <c r="B7" s="11" t="s">
        <v>45</v>
      </c>
      <c r="C7" s="60">
        <v>0</v>
      </c>
      <c r="D7" s="61"/>
      <c r="E7" s="62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4">
        <f>C5-C7</f>
        <v>745.08096</v>
      </c>
      <c r="D8" s="55"/>
      <c r="E8" s="56"/>
      <c r="F8" s="27"/>
      <c r="G8" s="28"/>
    </row>
    <row r="9" spans="1:25" ht="90" x14ac:dyDescent="0.25">
      <c r="A9" s="11">
        <v>7</v>
      </c>
      <c r="B9" s="11" t="s">
        <v>47</v>
      </c>
      <c r="C9" s="54">
        <f>SUM(C10:E15)</f>
        <v>852.89593999999988</v>
      </c>
      <c r="D9" s="55"/>
      <c r="E9" s="56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4">
        <v>0</v>
      </c>
      <c r="D10" s="55"/>
      <c r="E10" s="56"/>
      <c r="F10" s="27"/>
      <c r="G10" s="28"/>
    </row>
    <row r="11" spans="1:25" ht="15" x14ac:dyDescent="0.2">
      <c r="A11" s="11">
        <v>7.2</v>
      </c>
      <c r="B11" s="11" t="s">
        <v>49</v>
      </c>
      <c r="C11" s="54">
        <v>0</v>
      </c>
      <c r="D11" s="55"/>
      <c r="E11" s="56"/>
      <c r="F11" s="36"/>
      <c r="G11" s="37"/>
    </row>
    <row r="12" spans="1:25" ht="15" x14ac:dyDescent="0.2">
      <c r="A12" s="11">
        <v>7.3</v>
      </c>
      <c r="B12" s="11" t="s">
        <v>50</v>
      </c>
      <c r="C12" s="54">
        <f>0.44982532*1000</f>
        <v>449.82531999999998</v>
      </c>
      <c r="D12" s="55"/>
      <c r="E12" s="56"/>
      <c r="F12" s="36"/>
      <c r="G12" s="37"/>
    </row>
    <row r="13" spans="1:25" ht="15" x14ac:dyDescent="0.2">
      <c r="A13" s="11">
        <v>7.4</v>
      </c>
      <c r="B13" s="11" t="s">
        <v>51</v>
      </c>
      <c r="C13" s="54">
        <f>0.40307062*1000</f>
        <v>403.07061999999996</v>
      </c>
      <c r="D13" s="55"/>
      <c r="E13" s="56"/>
      <c r="F13" s="27"/>
      <c r="G13" s="28"/>
    </row>
    <row r="14" spans="1:25" ht="15" x14ac:dyDescent="0.2">
      <c r="A14" s="11">
        <v>7.5</v>
      </c>
      <c r="B14" s="11" t="s">
        <v>55</v>
      </c>
      <c r="C14" s="54">
        <v>0</v>
      </c>
      <c r="D14" s="55"/>
      <c r="E14" s="56"/>
      <c r="F14" s="27"/>
      <c r="G14" s="28"/>
    </row>
    <row r="15" spans="1:25" ht="15" x14ac:dyDescent="0.2">
      <c r="A15" s="11">
        <v>7.6</v>
      </c>
      <c r="B15" s="11" t="s">
        <v>56</v>
      </c>
      <c r="C15" s="54">
        <v>0</v>
      </c>
      <c r="D15" s="55"/>
      <c r="E15" s="56"/>
      <c r="F15" s="27"/>
      <c r="G15" s="28"/>
    </row>
    <row r="16" spans="1:25" ht="15" x14ac:dyDescent="0.2">
      <c r="A16" s="11">
        <v>7.7</v>
      </c>
      <c r="B16" s="11" t="s">
        <v>71</v>
      </c>
      <c r="C16" s="54">
        <v>0</v>
      </c>
      <c r="D16" s="55"/>
      <c r="E16" s="56"/>
      <c r="F16" s="27"/>
      <c r="G16" s="28"/>
    </row>
    <row r="17" spans="1:26" ht="15" x14ac:dyDescent="0.2">
      <c r="A17" s="11">
        <v>7.8</v>
      </c>
      <c r="B17" s="11" t="s">
        <v>72</v>
      </c>
      <c r="C17" s="54">
        <v>0</v>
      </c>
      <c r="D17" s="55"/>
      <c r="E17" s="56"/>
      <c r="F17" s="27"/>
      <c r="G17" s="28"/>
    </row>
    <row r="18" spans="1:26" ht="75" x14ac:dyDescent="0.2">
      <c r="A18" s="11">
        <v>8</v>
      </c>
      <c r="B18" s="11" t="s">
        <v>52</v>
      </c>
      <c r="C18" s="54">
        <f>C6/1000</f>
        <v>0.88689628507750784</v>
      </c>
      <c r="D18" s="55"/>
      <c r="E18" s="56"/>
      <c r="F18" s="27"/>
      <c r="G18" s="28"/>
    </row>
    <row r="19" spans="1:26" ht="105" x14ac:dyDescent="0.2">
      <c r="A19" s="11">
        <v>9</v>
      </c>
      <c r="B19" s="11" t="s">
        <v>53</v>
      </c>
      <c r="C19" s="54">
        <v>0</v>
      </c>
      <c r="D19" s="55"/>
      <c r="E19" s="56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4">
        <f>(C19+C18)*1000</f>
        <v>886.89628507750786</v>
      </c>
      <c r="D20" s="55"/>
      <c r="E20" s="56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2021-03-11T14:32:44Z</dcterms:modified>
</cp:coreProperties>
</file>