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obj_111001_3102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C15" i="8" l="1"/>
  <c r="C14" i="8"/>
  <c r="I22" i="2" l="1"/>
  <c r="I21" i="2"/>
  <c r="I20" i="2"/>
  <c r="C3" i="8"/>
  <c r="C4" i="8" s="1"/>
  <c r="C5" i="8" s="1"/>
  <c r="C13" i="8"/>
  <c r="C12" i="8"/>
  <c r="A11" i="6"/>
  <c r="A11" i="5"/>
  <c r="A11" i="4"/>
  <c r="A11" i="3"/>
  <c r="A11" i="2"/>
  <c r="A11" i="1"/>
  <c r="C9" i="8" l="1"/>
  <c r="C6" i="8" s="1"/>
  <c r="C18" i="8" s="1"/>
  <c r="H7" i="8"/>
  <c r="C8" i="8"/>
  <c r="J16" i="6"/>
  <c r="A9" i="6"/>
  <c r="A8" i="6"/>
  <c r="J16" i="5"/>
  <c r="A9" i="5"/>
  <c r="A8" i="5"/>
  <c r="J16" i="4"/>
  <c r="A9" i="4"/>
  <c r="A8" i="4"/>
  <c r="J16" i="3"/>
  <c r="A9" i="3"/>
  <c r="A8" i="3"/>
  <c r="J16" i="2"/>
  <c r="A9" i="2"/>
  <c r="A8" i="2"/>
  <c r="C20" i="8" l="1"/>
  <c r="I7" i="8"/>
</calcChain>
</file>

<file path=xl/sharedStrings.xml><?xml version="1.0" encoding="utf-8"?>
<sst xmlns="http://schemas.openxmlformats.org/spreadsheetml/2006/main" count="839" uniqueCount="65">
  <si>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</si>
  <si>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</si>
  <si>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</si>
  <si>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</si>
  <si>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</si>
  <si>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</si>
  <si>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</si>
  <si>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F_obj_111001_3107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</si>
  <si>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</si>
  <si>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</si>
  <si>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</si>
  <si>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</si>
  <si>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</si>
  <si>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</si>
  <si>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</si>
  <si>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</si>
  <si>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</si>
  <si>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</si>
  <si>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</si>
  <si>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</si>
  <si>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</si>
  <si>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</si>
  <si>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</si>
  <si>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</si>
  <si>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</si>
  <si>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</si>
  <si>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</si>
  <si>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</si>
  <si>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</si>
  <si>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</si>
  <si>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</si>
  <si>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</si>
  <si>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>А4-01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</si>
  <si>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</si>
  <si>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</si>
  <si>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</si>
  <si>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</si>
  <si>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</si>
  <si>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</si>
  <si>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</si>
  <si>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</si>
  <si>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</si>
  <si>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</si>
  <si>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</si>
  <si>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</si>
  <si>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</si>
  <si>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</si>
  <si>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</si>
  <si>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</si>
  <si>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</si>
  <si>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</si>
  <si>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</si>
  <si>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</si>
  <si>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</si>
  <si>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</si>
  <si>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</si>
  <si>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Идентификатор инвестиционного проекта: F_obj_111001_3102</t>
  </si>
  <si>
    <t>2023г.</t>
  </si>
  <si>
    <t>П6-06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</si>
  <si>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t>
  </si>
  <si>
    <t>Наименование инвестиционного проекта: 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</si>
  <si>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от 1,1 до 5,9</t>
  </si>
  <si>
    <t>Год раскрытия информации: 2021</t>
  </si>
  <si>
    <t>2024г.</t>
  </si>
  <si>
    <t>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</si>
</sst>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4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7" fillId="0" borderId="0" xfId="0" applyNumberFormat="1" applyFont="1"/>
    <xf numFmtId="0" fontId="17" fillId="0" borderId="0" xfId="0" applyFont="1"/>
    <xf numFmtId="166" fontId="16" fillId="0" borderId="0" xfId="0" applyNumberFormat="1" applyFont="1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2" t="s">
        <v>62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3" t="s">
        <v>60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56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4.25" customHeight="1" x14ac:dyDescent="0.2">
      <c r="A11" s="43" t="str">
        <f>[1]т1!A11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10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11</v>
      </c>
      <c r="B15" s="45" t="s">
        <v>12</v>
      </c>
      <c r="C15" s="45" t="s">
        <v>13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14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59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">
        <v>59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0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3" t="str">
        <f>т1!A9</f>
        <v>Наименование инвестиционного проекта: 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56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29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11</v>
      </c>
      <c r="B15" s="45" t="s">
        <v>12</v>
      </c>
      <c r="C15" s="45" t="s">
        <v>13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14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30</v>
      </c>
      <c r="C20" s="3">
        <v>15</v>
      </c>
      <c r="D20" s="3"/>
      <c r="E20" s="4">
        <v>31</v>
      </c>
      <c r="F20" s="3" t="s">
        <v>31</v>
      </c>
      <c r="G20" s="3" t="s">
        <v>32</v>
      </c>
      <c r="H20" s="5">
        <v>180</v>
      </c>
      <c r="I20" s="5">
        <f>H20*E20*Q20</f>
        <v>5803.2</v>
      </c>
      <c r="J20" s="3"/>
      <c r="K20" s="3"/>
      <c r="L20" s="4"/>
      <c r="M20" s="3"/>
      <c r="N20" s="3"/>
      <c r="O20" s="5"/>
      <c r="P20" s="5"/>
      <c r="Q20">
        <v>1.04</v>
      </c>
      <c r="R20" t="s">
        <v>0</v>
      </c>
    </row>
    <row r="21" spans="1:18" s="12" customFormat="1" ht="50.1" customHeight="1" x14ac:dyDescent="0.2">
      <c r="A21" s="13">
        <v>2</v>
      </c>
      <c r="B21" s="13" t="s">
        <v>33</v>
      </c>
      <c r="C21" s="13"/>
      <c r="D21" s="13" t="s">
        <v>61</v>
      </c>
      <c r="E21" s="14">
        <v>1</v>
      </c>
      <c r="F21" s="13" t="s">
        <v>34</v>
      </c>
      <c r="G21" s="13" t="s">
        <v>58</v>
      </c>
      <c r="H21" s="15">
        <v>300</v>
      </c>
      <c r="I21" s="5">
        <f>H21*E21*Q21</f>
        <v>300</v>
      </c>
      <c r="J21" s="13"/>
      <c r="K21" s="13"/>
      <c r="L21" s="14"/>
      <c r="M21" s="13"/>
      <c r="N21" s="13"/>
      <c r="O21" s="15"/>
      <c r="P21" s="5"/>
      <c r="Q21" s="12">
        <v>1</v>
      </c>
      <c r="R21" s="12" t="s">
        <v>0</v>
      </c>
    </row>
    <row r="22" spans="1:18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6103.2</v>
      </c>
      <c r="J22" s="3"/>
      <c r="K22" s="3"/>
      <c r="L22" s="4"/>
      <c r="M22" s="3"/>
      <c r="N22" s="3"/>
      <c r="O22" s="5"/>
      <c r="P22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0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56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11</v>
      </c>
      <c r="B15" s="45" t="s">
        <v>12</v>
      </c>
      <c r="C15" s="45" t="s">
        <v>13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14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0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56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36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11</v>
      </c>
      <c r="B15" s="45" t="s">
        <v>12</v>
      </c>
      <c r="C15" s="45" t="s">
        <v>13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14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0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3" t="s">
        <v>56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11</v>
      </c>
      <c r="B15" s="45" t="s">
        <v>12</v>
      </c>
      <c r="C15" s="45" t="s">
        <v>13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14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0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4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11</v>
      </c>
      <c r="B15" s="45" t="s">
        <v>12</v>
      </c>
      <c r="C15" s="45" t="s">
        <v>13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14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1069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17" bestFit="1" customWidth="1"/>
    <col min="2" max="2" width="25" style="17" bestFit="1" customWidth="1"/>
    <col min="3" max="3" width="18.75" style="17" customWidth="1"/>
    <col min="4" max="4" width="4.25" style="17" customWidth="1"/>
    <col min="5" max="5" width="9.125" style="17" customWidth="1"/>
    <col min="6" max="6" width="29.375" style="17" customWidth="1"/>
    <col min="7" max="7" width="11.5" style="17" customWidth="1"/>
    <col min="8" max="23" width="9" style="17" hidden="1" customWidth="1"/>
    <col min="24" max="25" width="9.875" style="17" bestFit="1" customWidth="1"/>
    <col min="26" max="16384" width="9" style="17"/>
  </cols>
  <sheetData>
    <row r="1" spans="1:25" x14ac:dyDescent="0.2">
      <c r="A1" s="17" t="s">
        <v>39</v>
      </c>
    </row>
    <row r="2" spans="1:25" ht="45" x14ac:dyDescent="0.2">
      <c r="A2" s="11" t="s">
        <v>11</v>
      </c>
      <c r="B2" s="11" t="s">
        <v>40</v>
      </c>
      <c r="C2" s="49" t="s">
        <v>13</v>
      </c>
      <c r="D2" s="50"/>
      <c r="E2" s="51"/>
      <c r="F2" s="18" t="s">
        <v>14</v>
      </c>
      <c r="G2" s="19"/>
    </row>
    <row r="3" spans="1:25" ht="135" x14ac:dyDescent="0.25">
      <c r="A3" s="11">
        <v>1</v>
      </c>
      <c r="B3" s="11" t="s">
        <v>41</v>
      </c>
      <c r="C3" s="46">
        <f>т2!I22</f>
        <v>6103.2</v>
      </c>
      <c r="D3" s="47"/>
      <c r="E3" s="48"/>
      <c r="F3" s="20"/>
      <c r="G3" s="21"/>
      <c r="Y3" s="22"/>
    </row>
    <row r="4" spans="1:25" ht="15.75" x14ac:dyDescent="0.2">
      <c r="A4" s="11">
        <v>2</v>
      </c>
      <c r="B4" s="11" t="s">
        <v>42</v>
      </c>
      <c r="C4" s="46">
        <f>C3*20%</f>
        <v>1220.6400000000001</v>
      </c>
      <c r="D4" s="47"/>
      <c r="E4" s="48"/>
      <c r="F4" s="20"/>
      <c r="G4" s="2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11">
        <v>3</v>
      </c>
      <c r="B5" s="11" t="s">
        <v>43</v>
      </c>
      <c r="C5" s="46">
        <f>C4+C3</f>
        <v>7323.84</v>
      </c>
      <c r="D5" s="47"/>
      <c r="E5" s="48"/>
      <c r="F5" s="23"/>
      <c r="G5" s="2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6">
        <v>104.7</v>
      </c>
      <c r="T5" s="16">
        <v>104.7</v>
      </c>
      <c r="U5" s="16">
        <v>104.7</v>
      </c>
      <c r="V5" s="16">
        <v>104.7</v>
      </c>
      <c r="W5" s="16">
        <v>104.7</v>
      </c>
    </row>
    <row r="6" spans="1:25" ht="60" x14ac:dyDescent="0.2">
      <c r="A6" s="11">
        <v>4</v>
      </c>
      <c r="B6" s="11" t="s">
        <v>44</v>
      </c>
      <c r="C6" s="46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9837.9510801776596</v>
      </c>
      <c r="D6" s="47"/>
      <c r="E6" s="48"/>
      <c r="F6" s="23"/>
      <c r="G6" s="24"/>
    </row>
    <row r="7" spans="1:25" ht="75" x14ac:dyDescent="0.2">
      <c r="A7" s="11">
        <v>5</v>
      </c>
      <c r="B7" s="11" t="s">
        <v>45</v>
      </c>
      <c r="C7" s="52">
        <v>0</v>
      </c>
      <c r="D7" s="53"/>
      <c r="E7" s="54"/>
      <c r="F7" s="20"/>
      <c r="G7" s="21"/>
      <c r="H7" s="10">
        <f>C5/1000</f>
        <v>7.3238400000000006</v>
      </c>
      <c r="I7" s="10">
        <f>C18</f>
        <v>9.8379510801776604</v>
      </c>
      <c r="X7" s="10"/>
    </row>
    <row r="8" spans="1:25" ht="45" x14ac:dyDescent="0.2">
      <c r="A8" s="11">
        <v>6</v>
      </c>
      <c r="B8" s="11" t="s">
        <v>46</v>
      </c>
      <c r="C8" s="46">
        <f>C5-C7</f>
        <v>7323.84</v>
      </c>
      <c r="D8" s="47"/>
      <c r="E8" s="48"/>
      <c r="F8" s="20"/>
      <c r="G8" s="21"/>
    </row>
    <row r="9" spans="1:25" ht="90" x14ac:dyDescent="0.25">
      <c r="A9" s="11">
        <v>7</v>
      </c>
      <c r="B9" s="11" t="s">
        <v>47</v>
      </c>
      <c r="C9" s="46">
        <f>SUM(C10:E15)</f>
        <v>8218.9830500000007</v>
      </c>
      <c r="D9" s="47"/>
      <c r="E9" s="48"/>
      <c r="F9" s="25"/>
      <c r="G9" s="26"/>
      <c r="X9" s="27"/>
    </row>
    <row r="10" spans="1:25" ht="15" x14ac:dyDescent="0.2">
      <c r="A10" s="11">
        <v>7.1</v>
      </c>
      <c r="B10" s="11" t="s">
        <v>48</v>
      </c>
      <c r="C10" s="46">
        <v>0</v>
      </c>
      <c r="D10" s="47"/>
      <c r="E10" s="48"/>
      <c r="F10" s="20"/>
      <c r="G10" s="21"/>
    </row>
    <row r="11" spans="1:25" ht="15" x14ac:dyDescent="0.2">
      <c r="A11" s="11">
        <v>7.2</v>
      </c>
      <c r="B11" s="11" t="s">
        <v>49</v>
      </c>
      <c r="C11" s="46">
        <v>0</v>
      </c>
      <c r="D11" s="47"/>
      <c r="E11" s="48"/>
      <c r="F11" s="28"/>
      <c r="G11" s="29"/>
    </row>
    <row r="12" spans="1:25" ht="15" x14ac:dyDescent="0.2">
      <c r="A12" s="11">
        <v>7.3</v>
      </c>
      <c r="B12" s="11" t="s">
        <v>50</v>
      </c>
      <c r="C12" s="46">
        <f>H13*1000</f>
        <v>0</v>
      </c>
      <c r="D12" s="47"/>
      <c r="E12" s="48"/>
      <c r="F12" s="28"/>
      <c r="G12" s="29"/>
    </row>
    <row r="13" spans="1:25" ht="15.75" x14ac:dyDescent="0.25">
      <c r="A13" s="11">
        <v>7.4</v>
      </c>
      <c r="B13" s="11" t="s">
        <v>51</v>
      </c>
      <c r="C13" s="46">
        <f>I13*1000</f>
        <v>0</v>
      </c>
      <c r="D13" s="47"/>
      <c r="E13" s="48"/>
      <c r="F13" s="20"/>
      <c r="G13" s="21"/>
      <c r="H13" s="36"/>
      <c r="I13" s="36"/>
      <c r="J13" s="36"/>
      <c r="K13" s="36"/>
    </row>
    <row r="14" spans="1:25" ht="15" x14ac:dyDescent="0.2">
      <c r="A14" s="11">
        <v>7.5</v>
      </c>
      <c r="B14" s="11" t="s">
        <v>52</v>
      </c>
      <c r="C14" s="46">
        <f>0.4212*1000</f>
        <v>421.20000000000005</v>
      </c>
      <c r="D14" s="47"/>
      <c r="E14" s="48"/>
      <c r="F14" s="20"/>
      <c r="G14" s="21"/>
    </row>
    <row r="15" spans="1:25" ht="15" x14ac:dyDescent="0.2">
      <c r="A15" s="11">
        <v>7.6</v>
      </c>
      <c r="B15" s="11" t="s">
        <v>57</v>
      </c>
      <c r="C15" s="46">
        <f>7.79778305*1000</f>
        <v>7797.78305</v>
      </c>
      <c r="D15" s="47"/>
      <c r="E15" s="48"/>
      <c r="F15" s="20"/>
      <c r="G15" s="21"/>
    </row>
    <row r="16" spans="1:25" ht="15" x14ac:dyDescent="0.2">
      <c r="A16" s="11">
        <v>7.7</v>
      </c>
      <c r="B16" s="11" t="s">
        <v>63</v>
      </c>
      <c r="C16" s="46">
        <v>0</v>
      </c>
      <c r="D16" s="47"/>
      <c r="E16" s="48"/>
      <c r="F16" s="20"/>
      <c r="G16" s="21"/>
    </row>
    <row r="17" spans="1:26" ht="15" x14ac:dyDescent="0.2">
      <c r="A17" s="11">
        <v>7.8</v>
      </c>
      <c r="B17" s="11" t="s">
        <v>64</v>
      </c>
      <c r="C17" s="46">
        <v>0</v>
      </c>
      <c r="D17" s="47"/>
      <c r="E17" s="48"/>
      <c r="F17" s="20"/>
      <c r="G17" s="21"/>
    </row>
    <row r="18" spans="1:26" ht="75" x14ac:dyDescent="0.2">
      <c r="A18" s="11">
        <v>8</v>
      </c>
      <c r="B18" s="11" t="s">
        <v>53</v>
      </c>
      <c r="C18" s="46">
        <f>C6/1000</f>
        <v>9.8379510801776604</v>
      </c>
      <c r="D18" s="47"/>
      <c r="E18" s="48"/>
      <c r="F18" s="20"/>
      <c r="G18" s="21"/>
    </row>
    <row r="19" spans="1:26" ht="105" x14ac:dyDescent="0.2">
      <c r="A19" s="11">
        <v>9</v>
      </c>
      <c r="B19" s="11" t="s">
        <v>54</v>
      </c>
      <c r="C19" s="46">
        <v>0</v>
      </c>
      <c r="D19" s="47"/>
      <c r="E19" s="48"/>
      <c r="F19" s="30"/>
      <c r="G19" s="31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3"/>
    </row>
    <row r="20" spans="1:26" ht="30" x14ac:dyDescent="0.2">
      <c r="A20" s="11">
        <v>10</v>
      </c>
      <c r="B20" s="11" t="s">
        <v>55</v>
      </c>
      <c r="C20" s="46">
        <f>(C19+C18)*1000</f>
        <v>9837.9510801776596</v>
      </c>
      <c r="D20" s="47"/>
      <c r="E20" s="48"/>
      <c r="F20" s="20"/>
      <c r="G20" s="21"/>
      <c r="X20" s="10"/>
      <c r="Y20" s="34"/>
      <c r="Z20" s="35"/>
    </row>
    <row r="21" spans="1:26" x14ac:dyDescent="0.2">
      <c r="X21" s="1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2019-03-13T15:22:13Z</cp:lastPrinted>
  <dcterms:created xsi:type="dcterms:W3CDTF">2019-03-13T08:08:56Z</dcterms:created>
  <dcterms:modified xsi:type="dcterms:W3CDTF">2021-03-18T13:41:25Z</dcterms:modified>
</cp:coreProperties>
</file>