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6-0274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C13" i="8" l="1"/>
  <c r="E20" i="4" l="1"/>
  <c r="E21" i="4" l="1"/>
  <c r="A11" i="1"/>
  <c r="C16" i="4"/>
  <c r="A11" i="5"/>
  <c r="A8" i="6" l="1"/>
  <c r="A8" i="5"/>
  <c r="A8" i="4"/>
  <c r="A8" i="3"/>
  <c r="A8" i="2"/>
  <c r="C9" i="8"/>
  <c r="I21" i="4"/>
  <c r="I22" i="4"/>
  <c r="I23" i="4"/>
  <c r="I24" i="4"/>
  <c r="I25" i="4"/>
  <c r="I20" i="4"/>
  <c r="I26" i="4" l="1"/>
  <c r="C3" i="8" s="1"/>
  <c r="C4" i="8" s="1"/>
  <c r="C5" i="8" s="1"/>
  <c r="C6" i="8" s="1"/>
  <c r="C16" i="8" s="1"/>
  <c r="C18" i="8" s="1"/>
  <c r="C16" i="6"/>
  <c r="C16" i="5"/>
  <c r="C16" i="3"/>
  <c r="C16" i="2"/>
  <c r="C8" i="8" l="1"/>
  <c r="A9" i="4"/>
  <c r="A9" i="5" s="1"/>
  <c r="A9" i="6" s="1"/>
  <c r="A9" i="3"/>
  <c r="A9" i="2"/>
  <c r="A11" i="6" l="1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<sst xmlns="http://schemas.openxmlformats.org/spreadsheetml/2006/main" count="855" uniqueCount="73">
  <si>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</si>
  <si>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</si>
  <si>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</si>
  <si>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</si>
  <si>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</si>
  <si>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</si>
  <si>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</si>
  <si>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Идентификатор инвестиционного проекта: H_16-0274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</si>
  <si>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</si>
  <si>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</si>
  <si>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</si>
  <si>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</si>
  <si>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</si>
  <si>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</si>
  <si>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</si>
  <si>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</si>
  <si>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</si>
  <si>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</si>
  <si>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</si>
  <si>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</si>
  <si>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</si>
  <si>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</si>
  <si>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</si>
  <si>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</si>
  <si>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</si>
  <si>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</si>
  <si>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</si>
  <si>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</si>
  <si>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</si>
  <si>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</si>
  <si>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</si>
  <si>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</si>
  <si>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</si>
  <si>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</si>
  <si>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</si>
  <si>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</si>
  <si>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</si>
  <si>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</si>
  <si>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</si>
  <si>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</si>
  <si>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</si>
  <si>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</si>
  <si>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</si>
  <si>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</si>
  <si>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</si>
  <si>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</si>
  <si>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</si>
  <si>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</si>
  <si>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</si>
  <si>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</si>
  <si>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</si>
  <si>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</si>
  <si>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</si>
  <si>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</si>
  <si>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</si>
  <si>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</si>
  <si>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</si>
  <si>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Л3-01-1</t>
  </si>
  <si>
    <t xml:space="preserve">Затраты на проектно-изыскательские работы по ВЛ </t>
  </si>
  <si>
    <t>0,4</t>
  </si>
  <si>
    <t>Протяженность до 1 км</t>
  </si>
  <si>
    <t xml:space="preserve">1 ед. </t>
  </si>
  <si>
    <t>П3-01</t>
  </si>
  <si>
    <t>Наименование инвестиционного проекта: Реконструкция ВЛ 0,4 кВ от ТП 15/0,4 кВ № 24-01 (инв.№ 5113833) с заменой провода на СИПс-4 протяженностью 0,542 км с заменой ж/б опор со сроком эксплуатации более 40 лет по ул.Офицерской в п.Знаменск</t>
  </si>
  <si>
    <t>СИП-4, 16мм2 / -мм2</t>
  </si>
  <si>
    <t>СИП-4, 25мм2 / -мм2</t>
  </si>
  <si>
    <t>СИП-4, 70мм2 / -мм2</t>
  </si>
  <si>
    <t xml:space="preserve">Л7-32-4 </t>
  </si>
  <si>
    <t xml:space="preserve">Л7-34-4 </t>
  </si>
  <si>
    <t xml:space="preserve">Л7-38-4 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</si>
  <si>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филиала ЗЭС АО "Янтарьэнерго" от 247 от 10.03.2020</t>
  </si>
  <si>
    <t xml:space="preserve">Л1-01-1 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</si>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</sst>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"/>
    <numFmt numFmtId="167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4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66" fontId="7" fillId="0" borderId="2" xfId="1" applyNumberFormat="1" applyFont="1" applyBorder="1" applyAlignment="1">
      <alignment horizontal="center" vertical="center" wrapText="1"/>
    </xf>
    <xf numFmtId="4" fontId="15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0" fontId="0" fillId="0" borderId="0" xfId="0"/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167" fontId="8" fillId="0" borderId="5" xfId="1" applyNumberFormat="1" applyFont="1" applyBorder="1" applyAlignment="1">
      <alignment horizontal="center" vertical="center"/>
    </xf>
    <xf numFmtId="167" fontId="8" fillId="0" borderId="3" xfId="1" applyNumberFormat="1" applyFont="1" applyBorder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">
        <v>72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33" customHeight="1" x14ac:dyDescent="0.2">
      <c r="A9" s="49" t="s">
        <v>63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">
        <v>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10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11</v>
      </c>
      <c r="B15" s="51" t="s">
        <v>12</v>
      </c>
      <c r="C15" s="51" t="s">
        <v>13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14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">
        <v>70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">
        <v>70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15</v>
      </c>
      <c r="D17" s="51" t="s">
        <v>0</v>
      </c>
      <c r="E17" s="51" t="s">
        <v>0</v>
      </c>
      <c r="F17" s="51" t="s">
        <v>0</v>
      </c>
      <c r="G17" s="51" t="s">
        <v>16</v>
      </c>
      <c r="H17" s="51" t="s">
        <v>0</v>
      </c>
      <c r="I17" s="51" t="s">
        <v>0</v>
      </c>
      <c r="J17" s="51" t="s">
        <v>17</v>
      </c>
      <c r="K17" s="51" t="s">
        <v>0</v>
      </c>
      <c r="L17" s="51" t="s">
        <v>0</v>
      </c>
      <c r="M17" s="51" t="s">
        <v>0</v>
      </c>
      <c r="N17" s="51" t="s">
        <v>16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7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34.5" customHeight="1" x14ac:dyDescent="0.2">
      <c r="A9" s="49" t="str">
        <f>т1!A9</f>
        <v>Наименование инвестиционного проекта: Реконструкция ВЛ 0,4 кВ от ТП 15/0,4 кВ № 24-01 (инв.№ 5113833) с заменой провода на СИПс-4 протяженностью 0,542 км с заменой ж/б опор со сроком эксплуатации более 40 лет по ул.Офицерской в п.Знаменск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">
        <v>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29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11</v>
      </c>
      <c r="B15" s="51" t="s">
        <v>12</v>
      </c>
      <c r="C15" s="51" t="s">
        <v>13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14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ЗЭС АО "Янтарьэнерго" от 247 от 10.03.2020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ЗЭС АО "Янтарьэнерго" от 247 от 10.03.2020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15</v>
      </c>
      <c r="D17" s="51" t="s">
        <v>0</v>
      </c>
      <c r="E17" s="51" t="s">
        <v>0</v>
      </c>
      <c r="F17" s="51" t="s">
        <v>0</v>
      </c>
      <c r="G17" s="51" t="s">
        <v>16</v>
      </c>
      <c r="H17" s="51" t="s">
        <v>0</v>
      </c>
      <c r="I17" s="51" t="s">
        <v>0</v>
      </c>
      <c r="J17" s="51" t="s">
        <v>17</v>
      </c>
      <c r="K17" s="51" t="s">
        <v>0</v>
      </c>
      <c r="L17" s="51" t="s">
        <v>0</v>
      </c>
      <c r="M17" s="51" t="s">
        <v>0</v>
      </c>
      <c r="N17" s="51" t="s">
        <v>16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33.75" customHeight="1" x14ac:dyDescent="0.2">
      <c r="A9" s="49" t="str">
        <f>т2!A9</f>
        <v>Наименование инвестиционного проекта: Реконструкция ВЛ 0,4 кВ от ТП 15/0,4 кВ № 24-01 (инв.№ 5113833) с заменой провода на СИПс-4 протяженностью 0,542 км с заменой ж/б опор со сроком эксплуатации более 40 лет по ул.Офицерской в п.Знаменск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">
        <v>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11</v>
      </c>
      <c r="B15" s="51" t="s">
        <v>12</v>
      </c>
      <c r="C15" s="51" t="s">
        <v>13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14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ЗЭС АО "Янтарьэнерго" от 247 от 10.03.2020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ЗЭС АО "Янтарьэнерго" от 247 от 10.03.2020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15</v>
      </c>
      <c r="D17" s="51" t="s">
        <v>0</v>
      </c>
      <c r="E17" s="51" t="s">
        <v>0</v>
      </c>
      <c r="F17" s="51" t="s">
        <v>0</v>
      </c>
      <c r="G17" s="51" t="s">
        <v>16</v>
      </c>
      <c r="H17" s="51" t="s">
        <v>0</v>
      </c>
      <c r="I17" s="51" t="s">
        <v>0</v>
      </c>
      <c r="J17" s="51" t="s">
        <v>17</v>
      </c>
      <c r="K17" s="51" t="s">
        <v>0</v>
      </c>
      <c r="L17" s="51" t="s">
        <v>0</v>
      </c>
      <c r="M17" s="51" t="s">
        <v>0</v>
      </c>
      <c r="N17" s="51" t="s">
        <v>16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showOutlineSymbols="0" showWhiteSpace="0" topLeftCell="A11" zoomScale="80" zoomScaleNormal="80" workbookViewId="0">
      <selection activeCell="E20" sqref="E2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34.5" customHeight="1" x14ac:dyDescent="0.2">
      <c r="A9" s="50" t="str">
        <f>т3!A9</f>
        <v>Наименование инвестиционного проекта: Реконструкция ВЛ 0,4 кВ от ТП 15/0,4 кВ № 24-01 (инв.№ 5113833) с заменой провода на СИПс-4 протяженностью 0,542 км с заменой ж/б опор со сроком эксплуатации более 40 лет по ул.Офицерской в п.Знаменск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">
        <v>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31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11</v>
      </c>
      <c r="B15" s="51" t="s">
        <v>12</v>
      </c>
      <c r="C15" s="51" t="s">
        <v>13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14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ЗЭС АО "Янтарьэнерго" от 247 от 10.03.2020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ЗЭС АО "Янтарьэнерго" от 247 от 10.03.2020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15</v>
      </c>
      <c r="D17" s="51" t="s">
        <v>0</v>
      </c>
      <c r="E17" s="51" t="s">
        <v>0</v>
      </c>
      <c r="F17" s="51" t="s">
        <v>0</v>
      </c>
      <c r="G17" s="51" t="s">
        <v>16</v>
      </c>
      <c r="H17" s="51" t="s">
        <v>0</v>
      </c>
      <c r="I17" s="51" t="s">
        <v>0</v>
      </c>
      <c r="J17" s="51" t="s">
        <v>17</v>
      </c>
      <c r="K17" s="51" t="s">
        <v>0</v>
      </c>
      <c r="L17" s="51" t="s">
        <v>0</v>
      </c>
      <c r="M17" s="51" t="s">
        <v>0</v>
      </c>
      <c r="N17" s="51" t="s">
        <v>16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32</v>
      </c>
      <c r="C20" s="12">
        <v>0.4</v>
      </c>
      <c r="D20" s="3" t="s">
        <v>33</v>
      </c>
      <c r="E20" s="42">
        <f>SUM(E22:E24)</f>
        <v>0.54200000000000004</v>
      </c>
      <c r="F20" s="3" t="s">
        <v>34</v>
      </c>
      <c r="G20" s="17" t="s">
        <v>71</v>
      </c>
      <c r="H20" s="5">
        <v>499</v>
      </c>
      <c r="I20" s="5">
        <f>H20*E20*Q20</f>
        <v>478.71066000000008</v>
      </c>
      <c r="J20" s="12"/>
      <c r="K20" s="3"/>
      <c r="L20" s="4"/>
      <c r="M20" s="3"/>
      <c r="N20" s="17"/>
      <c r="O20" s="5"/>
      <c r="P20" s="5"/>
      <c r="Q20">
        <v>1.77</v>
      </c>
      <c r="R20" t="s">
        <v>0</v>
      </c>
    </row>
    <row r="21" spans="1:18" ht="50.1" customHeight="1" x14ac:dyDescent="0.2">
      <c r="A21" s="3">
        <v>2</v>
      </c>
      <c r="B21" s="3" t="s">
        <v>35</v>
      </c>
      <c r="C21" s="12">
        <v>0.4</v>
      </c>
      <c r="D21" s="3" t="s">
        <v>33</v>
      </c>
      <c r="E21" s="42">
        <f>SUM(E22:E24)</f>
        <v>0.54200000000000004</v>
      </c>
      <c r="F21" s="3" t="s">
        <v>34</v>
      </c>
      <c r="G21" s="17" t="s">
        <v>57</v>
      </c>
      <c r="H21" s="5">
        <v>517</v>
      </c>
      <c r="I21" s="5">
        <f t="shared" ref="I21:I25" si="0">H21*E21*Q21</f>
        <v>294.22469999999998</v>
      </c>
      <c r="J21" s="12"/>
      <c r="K21" s="3"/>
      <c r="L21" s="4"/>
      <c r="M21" s="3"/>
      <c r="N21" s="17"/>
      <c r="O21" s="5"/>
      <c r="P21" s="5"/>
      <c r="Q21">
        <v>1.05</v>
      </c>
      <c r="R21" t="s">
        <v>0</v>
      </c>
    </row>
    <row r="22" spans="1:18" s="20" customFormat="1" ht="50.1" customHeight="1" x14ac:dyDescent="0.2">
      <c r="A22" s="3">
        <v>3</v>
      </c>
      <c r="B22" s="3" t="s">
        <v>36</v>
      </c>
      <c r="C22" s="12">
        <v>0.4</v>
      </c>
      <c r="D22" s="17" t="s">
        <v>64</v>
      </c>
      <c r="E22" s="41">
        <v>0.254</v>
      </c>
      <c r="F22" s="3" t="s">
        <v>34</v>
      </c>
      <c r="G22" s="17" t="s">
        <v>67</v>
      </c>
      <c r="H22" s="22">
        <v>146</v>
      </c>
      <c r="I22" s="5">
        <f t="shared" si="0"/>
        <v>38.938200000000002</v>
      </c>
      <c r="J22" s="12"/>
      <c r="K22" s="17"/>
      <c r="L22" s="21"/>
      <c r="M22" s="3"/>
      <c r="N22" s="17"/>
      <c r="O22" s="22"/>
      <c r="P22" s="5"/>
      <c r="Q22" s="20">
        <v>1.05</v>
      </c>
    </row>
    <row r="23" spans="1:18" s="20" customFormat="1" ht="50.1" customHeight="1" x14ac:dyDescent="0.2">
      <c r="A23" s="3">
        <v>4</v>
      </c>
      <c r="B23" s="3" t="s">
        <v>36</v>
      </c>
      <c r="C23" s="12">
        <v>0.4</v>
      </c>
      <c r="D23" s="17" t="s">
        <v>65</v>
      </c>
      <c r="E23" s="41">
        <v>8.9999999999999993E-3</v>
      </c>
      <c r="F23" s="3" t="s">
        <v>34</v>
      </c>
      <c r="G23" s="17" t="s">
        <v>68</v>
      </c>
      <c r="H23" s="22">
        <v>163</v>
      </c>
      <c r="I23" s="5">
        <f t="shared" si="0"/>
        <v>1.5403499999999999</v>
      </c>
      <c r="J23" s="12"/>
      <c r="K23" s="17"/>
      <c r="L23" s="21"/>
      <c r="M23" s="3"/>
      <c r="N23" s="17"/>
      <c r="O23" s="22"/>
      <c r="P23" s="5"/>
      <c r="Q23" s="20">
        <v>1.05</v>
      </c>
    </row>
    <row r="24" spans="1:18" s="20" customFormat="1" ht="50.1" customHeight="1" x14ac:dyDescent="0.2">
      <c r="A24" s="3">
        <v>5</v>
      </c>
      <c r="B24" s="3" t="s">
        <v>36</v>
      </c>
      <c r="C24" s="12">
        <v>0.4</v>
      </c>
      <c r="D24" s="17" t="s">
        <v>66</v>
      </c>
      <c r="E24" s="41">
        <v>0.27900000000000003</v>
      </c>
      <c r="F24" s="3" t="s">
        <v>34</v>
      </c>
      <c r="G24" s="17" t="s">
        <v>69</v>
      </c>
      <c r="H24" s="22">
        <v>262</v>
      </c>
      <c r="I24" s="5">
        <f t="shared" si="0"/>
        <v>76.752900000000011</v>
      </c>
      <c r="J24" s="12"/>
      <c r="K24" s="17"/>
      <c r="L24" s="21"/>
      <c r="M24" s="3"/>
      <c r="N24" s="17"/>
      <c r="O24" s="22"/>
      <c r="P24" s="5"/>
      <c r="Q24" s="20">
        <v>1.05</v>
      </c>
    </row>
    <row r="25" spans="1:18" s="18" customFormat="1" ht="50.1" customHeight="1" x14ac:dyDescent="0.2">
      <c r="A25" s="3">
        <v>6</v>
      </c>
      <c r="B25" s="14" t="s">
        <v>58</v>
      </c>
      <c r="C25" s="14" t="s">
        <v>59</v>
      </c>
      <c r="D25" s="14" t="s">
        <v>60</v>
      </c>
      <c r="E25" s="15">
        <v>1</v>
      </c>
      <c r="F25" s="14" t="s">
        <v>61</v>
      </c>
      <c r="G25" s="14" t="s">
        <v>62</v>
      </c>
      <c r="H25" s="16">
        <v>165</v>
      </c>
      <c r="I25" s="5">
        <f t="shared" si="0"/>
        <v>165</v>
      </c>
      <c r="J25" s="14"/>
      <c r="K25" s="14"/>
      <c r="L25" s="15"/>
      <c r="M25" s="14"/>
      <c r="N25" s="14"/>
      <c r="O25" s="16"/>
      <c r="P25" s="16"/>
      <c r="Q25" s="18">
        <v>1</v>
      </c>
      <c r="R25" s="18" t="s">
        <v>0</v>
      </c>
    </row>
    <row r="26" spans="1:18" ht="50.1" customHeight="1" x14ac:dyDescent="0.2">
      <c r="A26" s="3">
        <v>7</v>
      </c>
      <c r="B26" s="3" t="s">
        <v>27</v>
      </c>
      <c r="C26" s="3" t="s">
        <v>0</v>
      </c>
      <c r="D26" s="3" t="s">
        <v>0</v>
      </c>
      <c r="E26" s="4" t="s">
        <v>0</v>
      </c>
      <c r="F26" s="3" t="s">
        <v>0</v>
      </c>
      <c r="G26" s="3" t="s">
        <v>0</v>
      </c>
      <c r="H26" s="5" t="s">
        <v>0</v>
      </c>
      <c r="I26" s="5">
        <f>SUM(I20:I25)</f>
        <v>1055.1668100000002</v>
      </c>
      <c r="J26" s="3"/>
      <c r="K26" s="3"/>
      <c r="L26" s="4"/>
      <c r="M26" s="3"/>
      <c r="N26" s="3"/>
      <c r="O26" s="5"/>
      <c r="P26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H13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33.75" customHeight="1" x14ac:dyDescent="0.2">
      <c r="A9" s="50" t="str">
        <f>т4!A9</f>
        <v>Наименование инвестиционного проекта: Реконструкция ВЛ 0,4 кВ от ТП 15/0,4 кВ № 24-01 (инв.№ 5113833) с заменой провода на СИПс-4 протяженностью 0,542 км с заменой ж/б опор со сроком эксплуатации более 40 лет по ул.Офицерской в п.Знаменск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49" t="s">
        <v>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37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11</v>
      </c>
      <c r="B15" s="51" t="s">
        <v>12</v>
      </c>
      <c r="C15" s="51" t="s">
        <v>13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14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ЗЭС АО "Янтарьэнерго" от 247 от 10.03.2020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ЗЭС АО "Янтарьэнерго" от 247 от 10.03.2020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15</v>
      </c>
      <c r="D17" s="51" t="s">
        <v>0</v>
      </c>
      <c r="E17" s="51" t="s">
        <v>0</v>
      </c>
      <c r="F17" s="51" t="s">
        <v>0</v>
      </c>
      <c r="G17" s="51" t="s">
        <v>16</v>
      </c>
      <c r="H17" s="51" t="s">
        <v>0</v>
      </c>
      <c r="I17" s="51" t="s">
        <v>0</v>
      </c>
      <c r="J17" s="51" t="s">
        <v>17</v>
      </c>
      <c r="K17" s="51" t="s">
        <v>0</v>
      </c>
      <c r="L17" s="51" t="s">
        <v>0</v>
      </c>
      <c r="M17" s="51" t="s">
        <v>0</v>
      </c>
      <c r="N17" s="51" t="s">
        <v>16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6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33" customHeight="1" x14ac:dyDescent="0.2">
      <c r="A9" s="50" t="str">
        <f>т5!A9</f>
        <v>Наименование инвестиционного проекта: Реконструкция ВЛ 0,4 кВ от ТП 15/0,4 кВ № 24-01 (инв.№ 5113833) с заменой провода на СИПс-4 протяженностью 0,542 км с заменой ж/б опор со сроком эксплуатации более 40 лет по ул.Офицерской в п.Знаменск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">
        <v>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11</v>
      </c>
      <c r="B15" s="51" t="s">
        <v>12</v>
      </c>
      <c r="C15" s="51" t="s">
        <v>13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14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ЗЭС АО "Янтарьэнерго" от 247 от 10.03.2020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ЗЭС АО "Янтарьэнерго" от 247 от 10.03.2020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15</v>
      </c>
      <c r="D17" s="51" t="s">
        <v>0</v>
      </c>
      <c r="E17" s="51" t="s">
        <v>0</v>
      </c>
      <c r="F17" s="51" t="s">
        <v>0</v>
      </c>
      <c r="G17" s="51" t="s">
        <v>16</v>
      </c>
      <c r="H17" s="51" t="s">
        <v>0</v>
      </c>
      <c r="I17" s="51" t="s">
        <v>0</v>
      </c>
      <c r="J17" s="51" t="s">
        <v>17</v>
      </c>
      <c r="K17" s="51" t="s">
        <v>0</v>
      </c>
      <c r="L17" s="51" t="s">
        <v>0</v>
      </c>
      <c r="M17" s="51" t="s">
        <v>0</v>
      </c>
      <c r="N17" s="51" t="s">
        <v>16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39</v>
      </c>
    </row>
    <row r="2" spans="1:25" ht="45" x14ac:dyDescent="0.2">
      <c r="A2" s="11" t="s">
        <v>11</v>
      </c>
      <c r="B2" s="11" t="s">
        <v>40</v>
      </c>
      <c r="C2" s="58" t="s">
        <v>13</v>
      </c>
      <c r="D2" s="59"/>
      <c r="E2" s="60"/>
      <c r="F2" s="24" t="s">
        <v>14</v>
      </c>
      <c r="G2" s="25"/>
    </row>
    <row r="3" spans="1:25" ht="135" x14ac:dyDescent="0.25">
      <c r="A3" s="11">
        <v>1</v>
      </c>
      <c r="B3" s="11" t="s">
        <v>41</v>
      </c>
      <c r="C3" s="52">
        <f>т4!I26</f>
        <v>1055.1668100000002</v>
      </c>
      <c r="D3" s="53"/>
      <c r="E3" s="54"/>
      <c r="F3" s="26"/>
      <c r="G3" s="27"/>
      <c r="Y3" s="13"/>
    </row>
    <row r="4" spans="1:25" ht="15.75" x14ac:dyDescent="0.2">
      <c r="A4" s="11">
        <v>2</v>
      </c>
      <c r="B4" s="11" t="s">
        <v>42</v>
      </c>
      <c r="C4" s="52">
        <f>C3*20%</f>
        <v>211.03336200000004</v>
      </c>
      <c r="D4" s="53"/>
      <c r="E4" s="54"/>
      <c r="F4" s="26"/>
      <c r="G4" s="27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2">
        <f>C4+C3</f>
        <v>1266.2001720000003</v>
      </c>
      <c r="D5" s="53"/>
      <c r="E5" s="54"/>
      <c r="F5" s="28"/>
      <c r="G5" s="29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9">
        <v>104.7</v>
      </c>
      <c r="S5" s="19">
        <v>104.7</v>
      </c>
      <c r="T5" s="19">
        <v>104.7</v>
      </c>
      <c r="U5" s="19">
        <v>104.7</v>
      </c>
      <c r="V5" s="19">
        <v>104.7</v>
      </c>
      <c r="W5" s="19">
        <v>104.7</v>
      </c>
    </row>
    <row r="6" spans="1:25" ht="60" x14ac:dyDescent="0.2">
      <c r="A6" s="11">
        <v>4</v>
      </c>
      <c r="B6" s="11" t="s">
        <v>44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C7+(C5-C7)*((C10/C9*(K5+100)/200)+C11/C9*(L5+100)/200*K5/100+C12/C9*((M5+100)/200*L5/100*K5/100)+C13/C9*((N5+100)/200*M5/100*L5/100*K5/100)+C14/C9*((O5+100)/200*N5/100*M5/100*L5/100*K5/100)+C15/C9*((P5+100)/200*O5/100*N5/100*M5/100*L5/100*K5/100))</f>
        <v>1550.8227863705633</v>
      </c>
      <c r="D6" s="53"/>
      <c r="E6" s="54"/>
      <c r="F6" s="28"/>
      <c r="G6" s="29"/>
    </row>
    <row r="7" spans="1:25" ht="75" x14ac:dyDescent="0.2">
      <c r="A7" s="11">
        <v>5</v>
      </c>
      <c r="B7" s="11" t="s">
        <v>45</v>
      </c>
      <c r="C7" s="61">
        <v>0</v>
      </c>
      <c r="D7" s="62"/>
      <c r="E7" s="63"/>
      <c r="F7" s="26"/>
      <c r="G7" s="27"/>
      <c r="H7" s="30"/>
      <c r="X7" s="30"/>
    </row>
    <row r="8" spans="1:25" ht="45" x14ac:dyDescent="0.2">
      <c r="A8" s="11">
        <v>6</v>
      </c>
      <c r="B8" s="11" t="s">
        <v>46</v>
      </c>
      <c r="C8" s="52">
        <f>C5-C7</f>
        <v>1266.2001720000003</v>
      </c>
      <c r="D8" s="53"/>
      <c r="E8" s="54"/>
      <c r="F8" s="26"/>
      <c r="G8" s="27"/>
    </row>
    <row r="9" spans="1:25" ht="90" x14ac:dyDescent="0.25">
      <c r="A9" s="11">
        <v>7</v>
      </c>
      <c r="B9" s="11" t="s">
        <v>47</v>
      </c>
      <c r="C9" s="52">
        <f>SUM(C10:E15)</f>
        <v>687.09977000000003</v>
      </c>
      <c r="D9" s="53"/>
      <c r="E9" s="54"/>
      <c r="F9" s="31"/>
      <c r="G9" s="32"/>
      <c r="X9" s="33"/>
    </row>
    <row r="10" spans="1:25" ht="15" x14ac:dyDescent="0.2">
      <c r="A10" s="11">
        <v>7.1</v>
      </c>
      <c r="B10" s="11" t="s">
        <v>48</v>
      </c>
      <c r="C10" s="52">
        <v>0</v>
      </c>
      <c r="D10" s="53"/>
      <c r="E10" s="54"/>
      <c r="F10" s="26"/>
      <c r="G10" s="27"/>
    </row>
    <row r="11" spans="1:25" ht="15" x14ac:dyDescent="0.2">
      <c r="A11" s="11">
        <v>7.2</v>
      </c>
      <c r="B11" s="11" t="s">
        <v>49</v>
      </c>
      <c r="C11" s="52">
        <v>0</v>
      </c>
      <c r="D11" s="53"/>
      <c r="E11" s="54"/>
      <c r="F11" s="34"/>
      <c r="G11" s="35"/>
    </row>
    <row r="12" spans="1:25" ht="15" x14ac:dyDescent="0.2">
      <c r="A12" s="11">
        <v>7.3</v>
      </c>
      <c r="B12" s="11" t="s">
        <v>50</v>
      </c>
      <c r="C12" s="52">
        <v>0</v>
      </c>
      <c r="D12" s="53"/>
      <c r="E12" s="54"/>
      <c r="F12" s="34"/>
      <c r="G12" s="35"/>
    </row>
    <row r="13" spans="1:25" ht="15" x14ac:dyDescent="0.2">
      <c r="A13" s="11">
        <v>7.4</v>
      </c>
      <c r="B13" s="11" t="s">
        <v>51</v>
      </c>
      <c r="C13" s="52">
        <f>0.68709977*1000</f>
        <v>687.09977000000003</v>
      </c>
      <c r="D13" s="53"/>
      <c r="E13" s="54"/>
      <c r="F13" s="26"/>
      <c r="G13" s="27"/>
    </row>
    <row r="14" spans="1:25" ht="15" x14ac:dyDescent="0.2">
      <c r="A14" s="11">
        <v>7.5</v>
      </c>
      <c r="B14" s="11" t="s">
        <v>52</v>
      </c>
      <c r="C14" s="52">
        <v>0</v>
      </c>
      <c r="D14" s="53"/>
      <c r="E14" s="54"/>
      <c r="F14" s="26"/>
      <c r="G14" s="27"/>
    </row>
    <row r="15" spans="1:25" ht="15" x14ac:dyDescent="0.2">
      <c r="A15" s="11">
        <v>7.6</v>
      </c>
      <c r="B15" s="11" t="s">
        <v>56</v>
      </c>
      <c r="C15" s="52">
        <v>0</v>
      </c>
      <c r="D15" s="53"/>
      <c r="E15" s="54"/>
      <c r="F15" s="26"/>
      <c r="G15" s="27"/>
    </row>
    <row r="16" spans="1:25" ht="75" x14ac:dyDescent="0.2">
      <c r="A16" s="11">
        <v>8</v>
      </c>
      <c r="B16" s="11" t="s">
        <v>53</v>
      </c>
      <c r="C16" s="52">
        <f>C6/1000</f>
        <v>1.5508227863705633</v>
      </c>
      <c r="D16" s="53"/>
      <c r="E16" s="54"/>
      <c r="F16" s="26"/>
      <c r="G16" s="27"/>
    </row>
    <row r="17" spans="1:26" ht="105" x14ac:dyDescent="0.2">
      <c r="A17" s="11">
        <v>9</v>
      </c>
      <c r="B17" s="11" t="s">
        <v>54</v>
      </c>
      <c r="C17" s="55">
        <v>0</v>
      </c>
      <c r="D17" s="56"/>
      <c r="E17" s="57"/>
      <c r="F17" s="36"/>
      <c r="G17" s="37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38"/>
    </row>
    <row r="18" spans="1:26" ht="30" x14ac:dyDescent="0.2">
      <c r="A18" s="11">
        <v>10</v>
      </c>
      <c r="B18" s="11" t="s">
        <v>55</v>
      </c>
      <c r="C18" s="52">
        <f>(C17+C16)*1000</f>
        <v>1550.8227863705633</v>
      </c>
      <c r="D18" s="53"/>
      <c r="E18" s="54"/>
      <c r="F18" s="26"/>
      <c r="G18" s="27"/>
      <c r="X18" s="30"/>
      <c r="Y18" s="39"/>
      <c r="Z18" s="40"/>
    </row>
    <row r="19" spans="1:26" x14ac:dyDescent="0.2">
      <c r="X19" s="3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2020-03-26T08:04:44Z</cp:lastPrinted>
  <dcterms:created xsi:type="dcterms:W3CDTF">2019-03-20T12:45:27Z</dcterms:created>
  <dcterms:modified xsi:type="dcterms:W3CDTF">2021-03-03T12:01:32Z</dcterms:modified>
</cp:coreProperties>
</file>