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40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C13" i="8" l="1"/>
  <c r="A11" i="1" l="1"/>
  <c r="A8" i="6" l="1"/>
  <c r="A8" i="5"/>
  <c r="A8" i="4"/>
  <c r="A8" i="3"/>
  <c r="A8" i="2"/>
  <c r="I23" i="4"/>
  <c r="I21" i="4"/>
  <c r="I22" i="4"/>
  <c r="I20" i="4"/>
  <c r="C3" i="8"/>
  <c r="C4" i="8" s="1"/>
  <c r="C5" i="8" s="1"/>
  <c r="C9" i="8"/>
  <c r="C8" i="8" l="1"/>
  <c r="C6" i="8"/>
  <c r="C16" i="8" s="1"/>
  <c r="C18" i="8" s="1"/>
  <c r="A11" i="6" l="1"/>
  <c r="A11" i="5"/>
  <c r="A11" i="4"/>
  <c r="A11" i="3"/>
  <c r="A11" i="2"/>
  <c r="J16" i="6"/>
  <c r="J16" i="1"/>
  <c r="J16" i="2"/>
  <c r="J16" i="3"/>
  <c r="J16" i="4"/>
  <c r="J16" i="5"/>
</calcChain>
</file>

<file path=xl/sharedStrings.xml><?xml version="1.0" encoding="utf-8"?>
<sst xmlns="http://schemas.openxmlformats.org/spreadsheetml/2006/main" count="848" uniqueCount="66">
  <si>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</si>
  <si>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</si>
  <si>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</si>
  <si>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</si>
  <si>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</si>
  <si>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</si>
  <si>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</si>
  <si>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</si>
  <si>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Идентификатор инвестиционного проекта: H_16-0403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</si>
  <si>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</si>
  <si>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</si>
  <si>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</si>
  <si>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</si>
  <si>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</si>
  <si>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</si>
  <si>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</si>
  <si>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</si>
  <si>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</si>
  <si>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</si>
  <si>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</si>
  <si>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</si>
  <si>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</si>
  <si>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</si>
  <si>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</si>
  <si>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</si>
  <si>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</si>
  <si>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</si>
  <si>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</si>
  <si>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</si>
  <si>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</si>
  <si>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</si>
  <si>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</si>
  <si>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</si>
  <si>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</si>
  <si>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</si>
  <si>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</si>
  <si>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</si>
  <si>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СИП-3, 70мм2 / -мм2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</si>
  <si>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</si>
  <si>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</si>
  <si>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</si>
  <si>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</si>
  <si>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</si>
  <si>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</si>
  <si>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</si>
  <si>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</si>
  <si>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</si>
  <si>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</si>
  <si>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</si>
  <si>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</si>
  <si>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</si>
  <si>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</si>
  <si>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</si>
  <si>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</si>
  <si>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</si>
  <si>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</si>
  <si>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</si>
  <si>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</si>
  <si>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</si>
  <si>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</si>
  <si>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</si>
  <si>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</si>
  <si>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357</t>
  </si>
  <si>
    <t>от 11 до 20,10</t>
  </si>
  <si>
    <t>П6-08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</si>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</sst>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color rgb="FFFF0000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2" fontId="11" fillId="0" borderId="6" xfId="2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center" vertical="center" wrapText="1"/>
    </xf>
    <xf numFmtId="165" fontId="13" fillId="3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165" fontId="13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6" fillId="0" borderId="6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0" fillId="4" borderId="6" xfId="0" applyFill="1" applyBorder="1"/>
    <xf numFmtId="0" fontId="0" fillId="4" borderId="0" xfId="0" applyFill="1" applyBorder="1"/>
    <xf numFmtId="0" fontId="0" fillId="4" borderId="0" xfId="0" applyFill="1"/>
    <xf numFmtId="0" fontId="0" fillId="4" borderId="0" xfId="0" applyFont="1" applyFill="1"/>
    <xf numFmtId="4" fontId="17" fillId="0" borderId="0" xfId="0" applyNumberFormat="1" applyFont="1"/>
    <xf numFmtId="0" fontId="17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2" fillId="2" borderId="7" xfId="0" applyNumberFormat="1" applyFont="1" applyFill="1" applyBorder="1" applyAlignment="1">
      <alignment horizontal="right" vertical="center"/>
    </xf>
    <xf numFmtId="4" fontId="12" fillId="2" borderId="8" xfId="0" applyNumberFormat="1" applyFont="1" applyFill="1" applyBorder="1" applyAlignment="1">
      <alignment horizontal="right" vertical="center"/>
    </xf>
    <xf numFmtId="4" fontId="12" fillId="2" borderId="9" xfId="0" applyNumberFormat="1" applyFont="1" applyFill="1" applyBorder="1" applyAlignment="1">
      <alignment horizontal="right" vertical="center"/>
    </xf>
    <xf numFmtId="4" fontId="12" fillId="4" borderId="7" xfId="0" applyNumberFormat="1" applyFont="1" applyFill="1" applyBorder="1" applyAlignment="1">
      <alignment horizontal="right" vertical="center"/>
    </xf>
    <xf numFmtId="4" fontId="12" fillId="4" borderId="8" xfId="0" applyNumberFormat="1" applyFont="1" applyFill="1" applyBorder="1" applyAlignment="1">
      <alignment horizontal="right" vertical="center"/>
    </xf>
    <xf numFmtId="4" fontId="12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" fillId="2" borderId="9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65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4" customHeight="1" x14ac:dyDescent="0.2">
      <c r="A9" s="41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14.2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11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5" customHeight="1" x14ac:dyDescent="0.2">
      <c r="A16" s="43" t="s">
        <v>0</v>
      </c>
      <c r="B16" s="43" t="s">
        <v>0</v>
      </c>
      <c r="C16" s="43" t="s">
        <v>62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3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2.5" customHeight="1" x14ac:dyDescent="0.2">
      <c r="A9" s="41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4.25" customHeight="1" x14ac:dyDescent="0.2">
      <c r="A16" s="43" t="s">
        <v>0</v>
      </c>
      <c r="B16" s="43" t="s">
        <v>0</v>
      </c>
      <c r="C16" s="43" t="s">
        <v>62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3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3.25" customHeight="1" x14ac:dyDescent="0.2">
      <c r="A9" s="41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2" customHeight="1" x14ac:dyDescent="0.2">
      <c r="A16" s="43" t="s">
        <v>0</v>
      </c>
      <c r="B16" s="43" t="s">
        <v>0</v>
      </c>
      <c r="C16" s="43" t="s">
        <v>62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9" customHeight="1" x14ac:dyDescent="0.2">
      <c r="A9" s="41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3.5" customHeight="1" x14ac:dyDescent="0.2">
      <c r="A16" s="43" t="s">
        <v>0</v>
      </c>
      <c r="B16" s="43" t="s">
        <v>0</v>
      </c>
      <c r="C16" s="43" t="s">
        <v>62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35</v>
      </c>
      <c r="C20" s="3">
        <v>15</v>
      </c>
      <c r="D20" s="3" t="s">
        <v>33</v>
      </c>
      <c r="E20" s="4">
        <v>7.0629999999999997</v>
      </c>
      <c r="F20" s="3" t="s">
        <v>34</v>
      </c>
      <c r="G20" s="3" t="s">
        <v>61</v>
      </c>
      <c r="H20" s="5">
        <v>699</v>
      </c>
      <c r="I20" s="5">
        <f>H20*E20*Q20</f>
        <v>5183.8888499999994</v>
      </c>
      <c r="J20" s="3"/>
      <c r="K20" s="3"/>
      <c r="L20" s="6"/>
      <c r="M20" s="3"/>
      <c r="N20" s="15"/>
      <c r="O20" s="5"/>
      <c r="P20" s="5"/>
      <c r="Q20">
        <v>1.05</v>
      </c>
    </row>
    <row r="21" spans="1:18" ht="50.1" customHeight="1" x14ac:dyDescent="0.2">
      <c r="A21" s="3">
        <v>2</v>
      </c>
      <c r="B21" s="3" t="s">
        <v>36</v>
      </c>
      <c r="C21" s="3">
        <v>15</v>
      </c>
      <c r="D21" s="3" t="s">
        <v>37</v>
      </c>
      <c r="E21" s="4">
        <v>21.189</v>
      </c>
      <c r="F21" s="3" t="s">
        <v>34</v>
      </c>
      <c r="G21" s="3" t="s">
        <v>60</v>
      </c>
      <c r="H21" s="5">
        <v>413</v>
      </c>
      <c r="I21" s="5">
        <f t="shared" ref="I21:I22" si="0">H21*E21*Q21</f>
        <v>9188.6098500000007</v>
      </c>
      <c r="J21" s="3"/>
      <c r="K21" s="3"/>
      <c r="L21" s="6"/>
      <c r="M21" s="3"/>
      <c r="N21" s="15"/>
      <c r="O21" s="5"/>
      <c r="P21" s="5"/>
      <c r="Q21">
        <v>1.05</v>
      </c>
    </row>
    <row r="22" spans="1:18" s="16" customFormat="1" ht="50.1" customHeight="1" x14ac:dyDescent="0.2">
      <c r="A22" s="12">
        <v>3</v>
      </c>
      <c r="B22" s="12" t="s">
        <v>58</v>
      </c>
      <c r="C22" s="12"/>
      <c r="D22" s="12" t="s">
        <v>63</v>
      </c>
      <c r="E22" s="13">
        <v>1</v>
      </c>
      <c r="F22" s="12" t="s">
        <v>59</v>
      </c>
      <c r="G22" s="12" t="s">
        <v>64</v>
      </c>
      <c r="H22" s="14">
        <v>1500</v>
      </c>
      <c r="I22" s="5">
        <f t="shared" si="0"/>
        <v>1500</v>
      </c>
      <c r="J22" s="12"/>
      <c r="K22" s="12"/>
      <c r="L22" s="13"/>
      <c r="M22" s="12"/>
      <c r="N22" s="12"/>
      <c r="O22" s="14"/>
      <c r="P22" s="14"/>
      <c r="Q22" s="16">
        <v>1</v>
      </c>
      <c r="R22" s="17"/>
    </row>
    <row r="23" spans="1:18" ht="50.1" customHeight="1" x14ac:dyDescent="0.2">
      <c r="A23" s="3">
        <v>4</v>
      </c>
      <c r="B23" s="3" t="s">
        <v>28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15872.4987</v>
      </c>
      <c r="J23" s="3"/>
      <c r="K23" s="3"/>
      <c r="L23" s="4"/>
      <c r="M23" s="3"/>
      <c r="N23" s="3"/>
      <c r="O23" s="5"/>
      <c r="P23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8.5" customHeight="1" x14ac:dyDescent="0.2">
      <c r="A9" s="41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4.25" customHeight="1" x14ac:dyDescent="0.2">
      <c r="A16" s="43" t="s">
        <v>0</v>
      </c>
      <c r="B16" s="43" t="s">
        <v>0</v>
      </c>
      <c r="C16" s="43" t="s">
        <v>62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4" customHeight="1" x14ac:dyDescent="0.2">
      <c r="A9" s="41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2" customHeight="1" x14ac:dyDescent="0.2">
      <c r="A16" s="43" t="s">
        <v>0</v>
      </c>
      <c r="B16" s="43" t="s">
        <v>0</v>
      </c>
      <c r="C16" s="43" t="s">
        <v>62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40</v>
      </c>
    </row>
    <row r="2" spans="1:25" ht="45" x14ac:dyDescent="0.2">
      <c r="A2" s="20" t="s">
        <v>12</v>
      </c>
      <c r="B2" s="20" t="s">
        <v>41</v>
      </c>
      <c r="C2" s="54" t="s">
        <v>14</v>
      </c>
      <c r="D2" s="55"/>
      <c r="E2" s="56"/>
      <c r="F2" s="21" t="s">
        <v>15</v>
      </c>
      <c r="G2" s="22"/>
    </row>
    <row r="3" spans="1:25" ht="135" x14ac:dyDescent="0.25">
      <c r="A3" s="20">
        <v>1</v>
      </c>
      <c r="B3" s="20" t="s">
        <v>42</v>
      </c>
      <c r="C3" s="48">
        <f>т4!I23</f>
        <v>15872.4987</v>
      </c>
      <c r="D3" s="49"/>
      <c r="E3" s="50"/>
      <c r="F3" s="23"/>
      <c r="G3" s="24"/>
      <c r="Y3" s="25"/>
    </row>
    <row r="4" spans="1:25" ht="15.75" x14ac:dyDescent="0.2">
      <c r="A4" s="20">
        <v>2</v>
      </c>
      <c r="B4" s="20" t="s">
        <v>43</v>
      </c>
      <c r="C4" s="48">
        <f>C3*20%</f>
        <v>3174.4997400000002</v>
      </c>
      <c r="D4" s="49"/>
      <c r="E4" s="50"/>
      <c r="F4" s="23"/>
      <c r="G4" s="24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0">
        <v>3</v>
      </c>
      <c r="B5" s="20" t="s">
        <v>44</v>
      </c>
      <c r="C5" s="48">
        <f>C4+C3</f>
        <v>19046.998439999999</v>
      </c>
      <c r="D5" s="49"/>
      <c r="E5" s="50"/>
      <c r="F5" s="26"/>
      <c r="G5" s="27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8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20">
        <v>4</v>
      </c>
      <c r="B6" s="20" t="s">
        <v>45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23328.475106791066</v>
      </c>
      <c r="D6" s="49"/>
      <c r="E6" s="50"/>
      <c r="F6" s="26"/>
      <c r="G6" s="27"/>
    </row>
    <row r="7" spans="1:25" ht="75" x14ac:dyDescent="0.2">
      <c r="A7" s="20">
        <v>5</v>
      </c>
      <c r="B7" s="20" t="s">
        <v>46</v>
      </c>
      <c r="C7" s="57">
        <v>0</v>
      </c>
      <c r="D7" s="58"/>
      <c r="E7" s="59"/>
      <c r="F7" s="23"/>
      <c r="G7" s="24"/>
      <c r="H7" s="11"/>
      <c r="X7" s="11"/>
    </row>
    <row r="8" spans="1:25" ht="45" x14ac:dyDescent="0.2">
      <c r="A8" s="20">
        <v>6</v>
      </c>
      <c r="B8" s="20" t="s">
        <v>47</v>
      </c>
      <c r="C8" s="48">
        <f>C5-C7</f>
        <v>19046.998439999999</v>
      </c>
      <c r="D8" s="49"/>
      <c r="E8" s="50"/>
      <c r="F8" s="23"/>
      <c r="G8" s="24"/>
    </row>
    <row r="9" spans="1:25" ht="90" x14ac:dyDescent="0.25">
      <c r="A9" s="20">
        <v>7</v>
      </c>
      <c r="B9" s="20" t="s">
        <v>48</v>
      </c>
      <c r="C9" s="48">
        <f>SUM(C10:E15)</f>
        <v>12096.307199999999</v>
      </c>
      <c r="D9" s="49"/>
      <c r="E9" s="50"/>
      <c r="F9" s="28"/>
      <c r="G9" s="29"/>
      <c r="X9" s="30"/>
    </row>
    <row r="10" spans="1:25" ht="15" x14ac:dyDescent="0.2">
      <c r="A10" s="20">
        <v>7.1</v>
      </c>
      <c r="B10" s="20" t="s">
        <v>49</v>
      </c>
      <c r="C10" s="48">
        <v>0</v>
      </c>
      <c r="D10" s="49"/>
      <c r="E10" s="50"/>
      <c r="F10" s="23"/>
      <c r="G10" s="24"/>
    </row>
    <row r="11" spans="1:25" ht="15" x14ac:dyDescent="0.2">
      <c r="A11" s="20">
        <v>7.2</v>
      </c>
      <c r="B11" s="20" t="s">
        <v>50</v>
      </c>
      <c r="C11" s="48">
        <v>0</v>
      </c>
      <c r="D11" s="49"/>
      <c r="E11" s="50"/>
      <c r="F11" s="31"/>
      <c r="G11" s="32"/>
    </row>
    <row r="12" spans="1:25" ht="15" x14ac:dyDescent="0.2">
      <c r="A12" s="20">
        <v>7.3</v>
      </c>
      <c r="B12" s="20" t="s">
        <v>51</v>
      </c>
      <c r="C12" s="48">
        <v>0</v>
      </c>
      <c r="D12" s="49"/>
      <c r="E12" s="50"/>
      <c r="F12" s="31"/>
      <c r="G12" s="32"/>
    </row>
    <row r="13" spans="1:25" ht="15" x14ac:dyDescent="0.2">
      <c r="A13" s="20">
        <v>7.4</v>
      </c>
      <c r="B13" s="20" t="s">
        <v>52</v>
      </c>
      <c r="C13" s="48">
        <f>12.0963072*1000</f>
        <v>12096.307199999999</v>
      </c>
      <c r="D13" s="49"/>
      <c r="E13" s="50"/>
      <c r="F13" s="23"/>
      <c r="G13" s="24"/>
    </row>
    <row r="14" spans="1:25" ht="15" x14ac:dyDescent="0.2">
      <c r="A14" s="20">
        <v>7.5</v>
      </c>
      <c r="B14" s="20" t="s">
        <v>53</v>
      </c>
      <c r="C14" s="48">
        <v>0</v>
      </c>
      <c r="D14" s="49"/>
      <c r="E14" s="50"/>
      <c r="F14" s="23"/>
      <c r="G14" s="24"/>
    </row>
    <row r="15" spans="1:25" ht="15" x14ac:dyDescent="0.2">
      <c r="A15" s="20">
        <v>7.6</v>
      </c>
      <c r="B15" s="20" t="s">
        <v>57</v>
      </c>
      <c r="C15" s="48">
        <v>0</v>
      </c>
      <c r="D15" s="49"/>
      <c r="E15" s="50"/>
      <c r="F15" s="23"/>
      <c r="G15" s="24"/>
    </row>
    <row r="16" spans="1:25" ht="75" x14ac:dyDescent="0.2">
      <c r="A16" s="20">
        <v>8</v>
      </c>
      <c r="B16" s="20" t="s">
        <v>54</v>
      </c>
      <c r="C16" s="48">
        <f>C6/1000</f>
        <v>23.328475106791064</v>
      </c>
      <c r="D16" s="49"/>
      <c r="E16" s="50"/>
      <c r="F16" s="23"/>
      <c r="G16" s="24"/>
    </row>
    <row r="17" spans="1:26" ht="105" x14ac:dyDescent="0.2">
      <c r="A17" s="20">
        <v>9</v>
      </c>
      <c r="B17" s="20" t="s">
        <v>55</v>
      </c>
      <c r="C17" s="51">
        <v>0</v>
      </c>
      <c r="D17" s="52"/>
      <c r="E17" s="53"/>
      <c r="F17" s="33"/>
      <c r="G17" s="34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6"/>
    </row>
    <row r="18" spans="1:26" ht="30" x14ac:dyDescent="0.2">
      <c r="A18" s="20">
        <v>10</v>
      </c>
      <c r="B18" s="20" t="s">
        <v>56</v>
      </c>
      <c r="C18" s="48">
        <f>(C17+C16)*1000</f>
        <v>23328.475106791066</v>
      </c>
      <c r="D18" s="49"/>
      <c r="E18" s="50"/>
      <c r="F18" s="23"/>
      <c r="G18" s="24"/>
      <c r="X18" s="11"/>
      <c r="Y18" s="37"/>
      <c r="Z18" s="38"/>
    </row>
    <row r="19" spans="1:26" x14ac:dyDescent="0.2">
      <c r="X19" s="11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2019-03-20T14:03:44Z</dcterms:created>
  <dcterms:modified xsi:type="dcterms:W3CDTF">2021-03-03T11:19:21Z</dcterms:modified>
</cp:coreProperties>
</file>