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7-1427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6" i="8" l="1"/>
  <c r="A8" i="6"/>
  <c r="A8" i="5"/>
  <c r="A8" i="4"/>
  <c r="A8" i="3"/>
  <c r="J16" i="6"/>
  <c r="C16" i="6"/>
  <c r="J16" i="5"/>
  <c r="C16" i="5"/>
  <c r="J16" i="4"/>
  <c r="C16" i="4"/>
  <c r="J16" i="3"/>
  <c r="C16" i="3"/>
  <c r="J16" i="2"/>
  <c r="C16" i="2"/>
  <c r="J16" i="1"/>
  <c r="A8" i="2" l="1"/>
  <c r="A11" i="1"/>
  <c r="I21" i="1"/>
  <c r="I20" i="1"/>
  <c r="C3" i="8"/>
  <c r="C4" i="8" s="1"/>
  <c r="C5" i="8" s="1"/>
  <c r="C15" i="8"/>
  <c r="C14" i="8"/>
  <c r="C13" i="8"/>
  <c r="C12" i="8"/>
  <c r="A11" i="4" l="1"/>
  <c r="A11" i="5"/>
  <c r="A11" i="3"/>
  <c r="A11" i="6"/>
  <c r="A11" i="2"/>
  <c r="C9" i="8"/>
  <c r="C18" i="8" s="1"/>
  <c r="H7" i="8"/>
  <c r="C8" i="8"/>
  <c r="C20" i="8" l="1"/>
  <c r="I7" i="8"/>
</calcChain>
</file>

<file path=xl/sharedStrings.xml><?xml version="1.0" encoding="utf-8"?>
<sst xmlns="http://schemas.openxmlformats.org/spreadsheetml/2006/main" count="840" uniqueCount="62">
  <si>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</si>
  <si>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</si>
  <si>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</si>
  <si>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</si>
  <si>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</si>
  <si>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</si>
  <si>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</si>
  <si>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ПСД по титулу "Строительство ПС 110/10 кВ Сельма закрытого типа с мощностью трансформаторов 2х25 МВА, строительство заходов КЛ 110 кВ 0,5 км (по трассе), КЛ 10 кВ 1,3 км"</t>
  </si>
  <si>
    <t>Идентификатор инвестиционного проекта: H_17-1427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</si>
  <si>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</si>
  <si>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</si>
  <si>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</si>
  <si>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</si>
  <si>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</si>
  <si>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</si>
  <si>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</si>
  <si>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</si>
  <si>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</si>
  <si>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</si>
  <si>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</si>
  <si>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</si>
  <si>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</si>
  <si>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</si>
  <si>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</si>
  <si>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</si>
  <si>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</si>
  <si>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</si>
  <si>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</si>
  <si>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Затраты на проектно-изыскательские работы для ПС (ЗПС) </t>
  </si>
  <si>
    <t>-</t>
  </si>
  <si>
    <t>110(150)</t>
  </si>
  <si>
    <t>110(150) кВ/РУНН</t>
  </si>
  <si>
    <t xml:space="preserve">1 ед. </t>
  </si>
  <si>
    <t>П1-02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</si>
  <si>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</si>
  <si>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</si>
  <si>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</si>
  <si>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</si>
  <si>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</si>
  <si>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</si>
  <si>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</si>
  <si>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</si>
  <si>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</si>
  <si>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</si>
  <si>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</si>
  <si>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</si>
  <si>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</si>
  <si>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</si>
  <si>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</si>
  <si>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</si>
  <si>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</si>
  <si>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</si>
  <si>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</si>
  <si>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</si>
  <si>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</si>
  <si>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</si>
  <si>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</si>
  <si>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</si>
  <si>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</si>
  <si>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</si>
  <si>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</si>
  <si>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05.06.2017 от 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</si>
</sst>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0" borderId="0" xfId="0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0" fillId="0" borderId="10" xfId="0" applyBorder="1"/>
    <xf numFmtId="0" fontId="0" fillId="0" borderId="0" xfId="0" applyBorder="1"/>
    <xf numFmtId="4" fontId="11" fillId="0" borderId="0" xfId="0" applyNumberFormat="1" applyFont="1" applyFill="1" applyBorder="1"/>
    <xf numFmtId="0" fontId="12" fillId="0" borderId="10" xfId="0" applyFont="1" applyFill="1" applyBorder="1" applyAlignment="1">
      <alignment horizontal="center" vertical="center" wrapText="1"/>
    </xf>
    <xf numFmtId="1" fontId="13" fillId="0" borderId="10" xfId="0" applyNumberFormat="1" applyFont="1" applyFill="1" applyBorder="1" applyAlignment="1">
      <alignment horizontal="center" vertical="center"/>
    </xf>
    <xf numFmtId="2" fontId="0" fillId="0" borderId="10" xfId="0" applyNumberFormat="1" applyBorder="1"/>
    <xf numFmtId="2" fontId="0" fillId="0" borderId="0" xfId="0" applyNumberFormat="1" applyBorder="1"/>
    <xf numFmtId="165" fontId="14" fillId="0" borderId="10" xfId="0" applyNumberFormat="1" applyFont="1" applyFill="1" applyBorder="1" applyAlignment="1">
      <alignment horizontal="center" vertical="center" wrapText="1"/>
    </xf>
    <xf numFmtId="165" fontId="12" fillId="3" borderId="10" xfId="0" applyNumberFormat="1" applyFont="1" applyFill="1" applyBorder="1" applyAlignment="1">
      <alignment horizontal="center" vertical="center" wrapText="1"/>
    </xf>
    <xf numFmtId="165" fontId="12" fillId="4" borderId="10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0" fillId="0" borderId="0" xfId="0" applyNumberFormat="1"/>
    <xf numFmtId="4" fontId="0" fillId="0" borderId="10" xfId="0" applyNumberFormat="1" applyBorder="1"/>
    <xf numFmtId="4" fontId="0" fillId="0" borderId="0" xfId="0" applyNumberFormat="1" applyBorder="1"/>
    <xf numFmtId="4" fontId="13" fillId="4" borderId="0" xfId="0" applyNumberFormat="1" applyFont="1" applyFill="1" applyBorder="1"/>
    <xf numFmtId="0" fontId="15" fillId="0" borderId="1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166" fontId="16" fillId="0" borderId="8" xfId="0" applyNumberFormat="1" applyFont="1" applyFill="1" applyBorder="1"/>
    <xf numFmtId="166" fontId="16" fillId="0" borderId="10" xfId="0" applyNumberFormat="1" applyFont="1" applyFill="1" applyBorder="1"/>
    <xf numFmtId="0" fontId="0" fillId="4" borderId="10" xfId="0" applyFill="1" applyBorder="1"/>
    <xf numFmtId="0" fontId="0" fillId="4" borderId="0" xfId="0" applyFill="1" applyBorder="1"/>
    <xf numFmtId="0" fontId="0" fillId="4" borderId="0" xfId="0" applyFill="1"/>
    <xf numFmtId="0" fontId="0" fillId="4" borderId="0" xfId="0" applyFont="1" applyFill="1"/>
    <xf numFmtId="4" fontId="17" fillId="0" borderId="0" xfId="0" applyNumberFormat="1" applyFont="1"/>
    <xf numFmtId="0" fontId="17" fillId="0" borderId="0" xfId="0" applyFont="1"/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7" t="s">
        <v>1</v>
      </c>
      <c r="P1" s="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7" t="s">
        <v>2</v>
      </c>
      <c r="P2" s="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7" t="s">
        <v>3</v>
      </c>
      <c r="P3" s="7" t="s">
        <v>0</v>
      </c>
    </row>
    <row r="4" spans="1:16" ht="45" customHeight="1" x14ac:dyDescent="0.2">
      <c r="A4" s="8" t="s">
        <v>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x14ac:dyDescent="0.2">
      <c r="A5" t="s">
        <v>0</v>
      </c>
    </row>
    <row r="6" spans="1:16" x14ac:dyDescent="0.2">
      <c r="A6" s="10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x14ac:dyDescent="0.2">
      <c r="A7" s="11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spans="1:16" x14ac:dyDescent="0.2">
      <c r="A8" s="50" t="s">
        <v>60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ht="45" customHeight="1" x14ac:dyDescent="0.2">
      <c r="A9" s="12" t="s">
        <v>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16" x14ac:dyDescent="0.2">
      <c r="A10" s="12" t="s">
        <v>8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1:16" ht="14.25" customHeight="1" x14ac:dyDescent="0.2">
      <c r="A11" s="51" t="str">
        <f>[1]т1!A11</f>
        <v>Решение от утверждении инвестиционной программы отсутствует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  <row r="12" spans="1:16" x14ac:dyDescent="0.2">
      <c r="A12" s="11" t="s">
        <v>9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16" x14ac:dyDescent="0.2">
      <c r="A13" s="12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</row>
    <row r="14" spans="1:16" x14ac:dyDescent="0.2">
      <c r="A14" s="10" t="s">
        <v>11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6" x14ac:dyDescent="0.2">
      <c r="A15" s="13" t="s">
        <v>12</v>
      </c>
      <c r="B15" s="13" t="s">
        <v>13</v>
      </c>
      <c r="C15" s="13" t="s">
        <v>14</v>
      </c>
      <c r="D15" s="13" t="s">
        <v>0</v>
      </c>
      <c r="E15" s="13" t="s">
        <v>0</v>
      </c>
      <c r="F15" s="13" t="s">
        <v>0</v>
      </c>
      <c r="G15" s="13" t="s">
        <v>0</v>
      </c>
      <c r="H15" s="13" t="s">
        <v>0</v>
      </c>
      <c r="I15" s="13" t="s">
        <v>0</v>
      </c>
      <c r="J15" s="13" t="s">
        <v>15</v>
      </c>
      <c r="K15" s="13" t="s">
        <v>0</v>
      </c>
      <c r="L15" s="13" t="s">
        <v>0</v>
      </c>
      <c r="M15" s="13" t="s">
        <v>0</v>
      </c>
      <c r="N15" s="13" t="s">
        <v>0</v>
      </c>
      <c r="O15" s="13" t="s">
        <v>0</v>
      </c>
      <c r="P15" s="13" t="s">
        <v>0</v>
      </c>
    </row>
    <row r="16" spans="1:16" ht="30" customHeight="1" x14ac:dyDescent="0.2">
      <c r="A16" s="13" t="s">
        <v>0</v>
      </c>
      <c r="B16" s="13" t="s">
        <v>0</v>
      </c>
      <c r="C16" s="52" t="s">
        <v>61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13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05.06.2017 от 590</v>
      </c>
      <c r="K16" s="13" t="s">
        <v>0</v>
      </c>
      <c r="L16" s="13" t="s">
        <v>0</v>
      </c>
      <c r="M16" s="13" t="s">
        <v>0</v>
      </c>
      <c r="N16" s="13" t="s">
        <v>0</v>
      </c>
      <c r="O16" s="13" t="s">
        <v>0</v>
      </c>
      <c r="P16" s="13" t="s">
        <v>0</v>
      </c>
    </row>
    <row r="17" spans="1:18" ht="30" customHeight="1" x14ac:dyDescent="0.2">
      <c r="A17" s="13" t="s">
        <v>0</v>
      </c>
      <c r="B17" s="13" t="s">
        <v>0</v>
      </c>
      <c r="C17" s="13" t="s">
        <v>16</v>
      </c>
      <c r="D17" s="13" t="s">
        <v>0</v>
      </c>
      <c r="E17" s="13" t="s">
        <v>0</v>
      </c>
      <c r="F17" s="13" t="s">
        <v>0</v>
      </c>
      <c r="G17" s="13" t="s">
        <v>17</v>
      </c>
      <c r="H17" s="13" t="s">
        <v>0</v>
      </c>
      <c r="I17" s="13" t="s">
        <v>0</v>
      </c>
      <c r="J17" s="13" t="s">
        <v>18</v>
      </c>
      <c r="K17" s="13" t="s">
        <v>0</v>
      </c>
      <c r="L17" s="13" t="s">
        <v>0</v>
      </c>
      <c r="M17" s="13" t="s">
        <v>0</v>
      </c>
      <c r="N17" s="13" t="s">
        <v>17</v>
      </c>
      <c r="O17" s="13" t="s">
        <v>0</v>
      </c>
      <c r="P17" s="13" t="s">
        <v>0</v>
      </c>
    </row>
    <row r="18" spans="1:18" ht="60" x14ac:dyDescent="0.2">
      <c r="A18" s="13" t="s">
        <v>0</v>
      </c>
      <c r="B18" s="1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28</v>
      </c>
      <c r="C20" s="3" t="s">
        <v>30</v>
      </c>
      <c r="D20" s="3" t="s">
        <v>31</v>
      </c>
      <c r="E20" s="4">
        <v>1</v>
      </c>
      <c r="F20" s="3" t="s">
        <v>32</v>
      </c>
      <c r="G20" s="3" t="s">
        <v>33</v>
      </c>
      <c r="H20" s="5">
        <v>29099</v>
      </c>
      <c r="I20" s="5">
        <f>H20*E20*Q20</f>
        <v>29099</v>
      </c>
      <c r="J20" s="3"/>
      <c r="K20" s="3"/>
      <c r="L20" s="4"/>
      <c r="M20" s="3"/>
      <c r="N20" s="3"/>
      <c r="O20" s="5"/>
      <c r="P20" s="5"/>
      <c r="Q20">
        <v>1</v>
      </c>
      <c r="R20" t="s">
        <v>0</v>
      </c>
    </row>
    <row r="21" spans="1:18" ht="50.1" customHeight="1" x14ac:dyDescent="0.2">
      <c r="A21" s="3" t="s">
        <v>0</v>
      </c>
      <c r="B21" s="3" t="s">
        <v>34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SUM(I20)</f>
        <v>29099</v>
      </c>
      <c r="J21" s="3"/>
      <c r="K21" s="3"/>
      <c r="L21" s="4"/>
      <c r="M21" s="3"/>
      <c r="N21" s="3"/>
      <c r="O21" s="5"/>
      <c r="P21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7" t="s">
        <v>1</v>
      </c>
      <c r="P1" s="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7" t="s">
        <v>2</v>
      </c>
      <c r="P2" s="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7" t="s">
        <v>3</v>
      </c>
      <c r="P3" s="7" t="s">
        <v>0</v>
      </c>
    </row>
    <row r="4" spans="1:16" ht="45" customHeight="1" x14ac:dyDescent="0.2">
      <c r="A4" s="8" t="s">
        <v>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x14ac:dyDescent="0.2">
      <c r="A5" t="s">
        <v>0</v>
      </c>
    </row>
    <row r="6" spans="1:16" x14ac:dyDescent="0.2">
      <c r="A6" s="10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x14ac:dyDescent="0.2">
      <c r="A7" s="11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spans="1:16" x14ac:dyDescent="0.2">
      <c r="A8" s="10" t="str">
        <f>т1!A8</f>
        <v>Год раскрытия информации: 2021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ht="45" customHeight="1" x14ac:dyDescent="0.2">
      <c r="A9" s="12" t="s">
        <v>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16" x14ac:dyDescent="0.2">
      <c r="A10" s="12" t="s">
        <v>8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1:16" x14ac:dyDescent="0.2">
      <c r="A11" s="12" t="str">
        <f>т1!A11</f>
        <v>Решение от утверждении инвестиционной программы отсутствует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  <row r="12" spans="1:16" x14ac:dyDescent="0.2">
      <c r="A12" s="11" t="s">
        <v>9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16" x14ac:dyDescent="0.2">
      <c r="A13" s="12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</row>
    <row r="14" spans="1:16" x14ac:dyDescent="0.2">
      <c r="A14" s="10" t="s">
        <v>35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6" x14ac:dyDescent="0.2">
      <c r="A15" s="13" t="s">
        <v>12</v>
      </c>
      <c r="B15" s="13" t="s">
        <v>13</v>
      </c>
      <c r="C15" s="13" t="s">
        <v>14</v>
      </c>
      <c r="D15" s="13" t="s">
        <v>0</v>
      </c>
      <c r="E15" s="13" t="s">
        <v>0</v>
      </c>
      <c r="F15" s="13" t="s">
        <v>0</v>
      </c>
      <c r="G15" s="13" t="s">
        <v>0</v>
      </c>
      <c r="H15" s="13" t="s">
        <v>0</v>
      </c>
      <c r="I15" s="13" t="s">
        <v>0</v>
      </c>
      <c r="J15" s="13" t="s">
        <v>15</v>
      </c>
      <c r="K15" s="13" t="s">
        <v>0</v>
      </c>
      <c r="L15" s="13" t="s">
        <v>0</v>
      </c>
      <c r="M15" s="13" t="s">
        <v>0</v>
      </c>
      <c r="N15" s="13" t="s">
        <v>0</v>
      </c>
      <c r="O15" s="13" t="s">
        <v>0</v>
      </c>
      <c r="P15" s="13" t="s">
        <v>0</v>
      </c>
    </row>
    <row r="16" spans="1:16" ht="30" customHeight="1" x14ac:dyDescent="0.2">
      <c r="A16" s="13" t="s">
        <v>0</v>
      </c>
      <c r="B16" s="13" t="s">
        <v>0</v>
      </c>
      <c r="C16" s="1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05.06.2017 от 590</v>
      </c>
      <c r="D16" s="13" t="s">
        <v>0</v>
      </c>
      <c r="E16" s="13" t="s">
        <v>0</v>
      </c>
      <c r="F16" s="13" t="s">
        <v>0</v>
      </c>
      <c r="G16" s="13" t="s">
        <v>0</v>
      </c>
      <c r="H16" s="13" t="s">
        <v>0</v>
      </c>
      <c r="I16" s="13" t="s">
        <v>0</v>
      </c>
      <c r="J16" s="1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05.06.2017 от 590</v>
      </c>
      <c r="K16" s="13" t="s">
        <v>0</v>
      </c>
      <c r="L16" s="13" t="s">
        <v>0</v>
      </c>
      <c r="M16" s="13" t="s">
        <v>0</v>
      </c>
      <c r="N16" s="13" t="s">
        <v>0</v>
      </c>
      <c r="O16" s="13" t="s">
        <v>0</v>
      </c>
      <c r="P16" s="13" t="s">
        <v>0</v>
      </c>
    </row>
    <row r="17" spans="1:18" ht="30" customHeight="1" x14ac:dyDescent="0.2">
      <c r="A17" s="13" t="s">
        <v>0</v>
      </c>
      <c r="B17" s="13" t="s">
        <v>0</v>
      </c>
      <c r="C17" s="13" t="s">
        <v>16</v>
      </c>
      <c r="D17" s="13" t="s">
        <v>0</v>
      </c>
      <c r="E17" s="13" t="s">
        <v>0</v>
      </c>
      <c r="F17" s="13" t="s">
        <v>0</v>
      </c>
      <c r="G17" s="13" t="s">
        <v>17</v>
      </c>
      <c r="H17" s="13" t="s">
        <v>0</v>
      </c>
      <c r="I17" s="13" t="s">
        <v>0</v>
      </c>
      <c r="J17" s="13" t="s">
        <v>18</v>
      </c>
      <c r="K17" s="13" t="s">
        <v>0</v>
      </c>
      <c r="L17" s="13" t="s">
        <v>0</v>
      </c>
      <c r="M17" s="13" t="s">
        <v>0</v>
      </c>
      <c r="N17" s="13" t="s">
        <v>17</v>
      </c>
      <c r="O17" s="13" t="s">
        <v>0</v>
      </c>
      <c r="P17" s="13" t="s">
        <v>0</v>
      </c>
    </row>
    <row r="18" spans="1:18" ht="60" x14ac:dyDescent="0.2">
      <c r="A18" s="13" t="s">
        <v>0</v>
      </c>
      <c r="B18" s="1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34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7" t="s">
        <v>1</v>
      </c>
      <c r="P1" s="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7" t="s">
        <v>2</v>
      </c>
      <c r="P2" s="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7" t="s">
        <v>3</v>
      </c>
      <c r="P3" s="7" t="s">
        <v>0</v>
      </c>
    </row>
    <row r="4" spans="1:16" ht="45" customHeight="1" x14ac:dyDescent="0.2">
      <c r="A4" s="8" t="s">
        <v>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x14ac:dyDescent="0.2">
      <c r="A5" t="s">
        <v>0</v>
      </c>
    </row>
    <row r="6" spans="1:16" x14ac:dyDescent="0.2">
      <c r="A6" s="10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x14ac:dyDescent="0.2">
      <c r="A7" s="11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spans="1:16" ht="14.25" customHeight="1" x14ac:dyDescent="0.2">
      <c r="A8" s="10" t="str">
        <f>т1!A8</f>
        <v>Год раскрытия информации: 2021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ht="45" customHeight="1" x14ac:dyDescent="0.2">
      <c r="A9" s="12" t="s">
        <v>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16" x14ac:dyDescent="0.2">
      <c r="A10" s="12" t="s">
        <v>8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1:16" ht="14.25" customHeight="1" x14ac:dyDescent="0.2">
      <c r="A11" s="12" t="str">
        <f>т1!A11</f>
        <v>Решение от утверждении инвестиционной программы отсутствует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  <row r="12" spans="1:16" x14ac:dyDescent="0.2">
      <c r="A12" s="11" t="s">
        <v>9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16" x14ac:dyDescent="0.2">
      <c r="A13" s="12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</row>
    <row r="14" spans="1:16" x14ac:dyDescent="0.2">
      <c r="A14" s="10" t="s">
        <v>36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6" x14ac:dyDescent="0.2">
      <c r="A15" s="13" t="s">
        <v>12</v>
      </c>
      <c r="B15" s="13" t="s">
        <v>13</v>
      </c>
      <c r="C15" s="13" t="s">
        <v>14</v>
      </c>
      <c r="D15" s="13" t="s">
        <v>0</v>
      </c>
      <c r="E15" s="13" t="s">
        <v>0</v>
      </c>
      <c r="F15" s="13" t="s">
        <v>0</v>
      </c>
      <c r="G15" s="13" t="s">
        <v>0</v>
      </c>
      <c r="H15" s="13" t="s">
        <v>0</v>
      </c>
      <c r="I15" s="13" t="s">
        <v>0</v>
      </c>
      <c r="J15" s="13" t="s">
        <v>15</v>
      </c>
      <c r="K15" s="13" t="s">
        <v>0</v>
      </c>
      <c r="L15" s="13" t="s">
        <v>0</v>
      </c>
      <c r="M15" s="13" t="s">
        <v>0</v>
      </c>
      <c r="N15" s="13" t="s">
        <v>0</v>
      </c>
      <c r="O15" s="13" t="s">
        <v>0</v>
      </c>
      <c r="P15" s="13" t="s">
        <v>0</v>
      </c>
    </row>
    <row r="16" spans="1:16" ht="30" customHeight="1" x14ac:dyDescent="0.2">
      <c r="A16" s="13" t="s">
        <v>0</v>
      </c>
      <c r="B16" s="13" t="s">
        <v>0</v>
      </c>
      <c r="C16" s="1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05.06.2017 от 590</v>
      </c>
      <c r="D16" s="13" t="s">
        <v>0</v>
      </c>
      <c r="E16" s="13" t="s">
        <v>0</v>
      </c>
      <c r="F16" s="13" t="s">
        <v>0</v>
      </c>
      <c r="G16" s="13" t="s">
        <v>0</v>
      </c>
      <c r="H16" s="13" t="s">
        <v>0</v>
      </c>
      <c r="I16" s="13" t="s">
        <v>0</v>
      </c>
      <c r="J16" s="1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05.06.2017 от 590</v>
      </c>
      <c r="K16" s="13" t="s">
        <v>0</v>
      </c>
      <c r="L16" s="13" t="s">
        <v>0</v>
      </c>
      <c r="M16" s="13" t="s">
        <v>0</v>
      </c>
      <c r="N16" s="13" t="s">
        <v>0</v>
      </c>
      <c r="O16" s="13" t="s">
        <v>0</v>
      </c>
      <c r="P16" s="13" t="s">
        <v>0</v>
      </c>
    </row>
    <row r="17" spans="1:18" ht="30" customHeight="1" x14ac:dyDescent="0.2">
      <c r="A17" s="13" t="s">
        <v>0</v>
      </c>
      <c r="B17" s="13" t="s">
        <v>0</v>
      </c>
      <c r="C17" s="13" t="s">
        <v>16</v>
      </c>
      <c r="D17" s="13" t="s">
        <v>0</v>
      </c>
      <c r="E17" s="13" t="s">
        <v>0</v>
      </c>
      <c r="F17" s="13" t="s">
        <v>0</v>
      </c>
      <c r="G17" s="13" t="s">
        <v>17</v>
      </c>
      <c r="H17" s="13" t="s">
        <v>0</v>
      </c>
      <c r="I17" s="13" t="s">
        <v>0</v>
      </c>
      <c r="J17" s="13" t="s">
        <v>18</v>
      </c>
      <c r="K17" s="13" t="s">
        <v>0</v>
      </c>
      <c r="L17" s="13" t="s">
        <v>0</v>
      </c>
      <c r="M17" s="13" t="s">
        <v>0</v>
      </c>
      <c r="N17" s="13" t="s">
        <v>17</v>
      </c>
      <c r="O17" s="13" t="s">
        <v>0</v>
      </c>
      <c r="P17" s="13" t="s">
        <v>0</v>
      </c>
    </row>
    <row r="18" spans="1:18" ht="60" x14ac:dyDescent="0.2">
      <c r="A18" s="13" t="s">
        <v>0</v>
      </c>
      <c r="B18" s="1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34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7" t="s">
        <v>1</v>
      </c>
      <c r="P1" s="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7" t="s">
        <v>2</v>
      </c>
      <c r="P2" s="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7" t="s">
        <v>3</v>
      </c>
      <c r="P3" s="7" t="s">
        <v>0</v>
      </c>
    </row>
    <row r="4" spans="1:16" ht="45" customHeight="1" x14ac:dyDescent="0.2">
      <c r="A4" s="8" t="s">
        <v>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x14ac:dyDescent="0.2">
      <c r="A5" t="s">
        <v>0</v>
      </c>
    </row>
    <row r="6" spans="1:16" x14ac:dyDescent="0.2">
      <c r="A6" s="10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x14ac:dyDescent="0.2">
      <c r="A7" s="11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spans="1:16" ht="14.25" customHeight="1" x14ac:dyDescent="0.2">
      <c r="A8" s="10" t="str">
        <f>т1!A8</f>
        <v>Год раскрытия информации: 2021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ht="45" customHeight="1" x14ac:dyDescent="0.2">
      <c r="A9" s="12" t="s">
        <v>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16" x14ac:dyDescent="0.2">
      <c r="A10" s="12" t="s">
        <v>8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1:16" ht="14.25" customHeight="1" x14ac:dyDescent="0.2">
      <c r="A11" s="12" t="str">
        <f>т1!A11</f>
        <v>Решение от утверждении инвестиционной программы отсутствует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  <row r="12" spans="1:16" x14ac:dyDescent="0.2">
      <c r="A12" s="11" t="s">
        <v>9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16" x14ac:dyDescent="0.2">
      <c r="A13" s="12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</row>
    <row r="14" spans="1:16" x14ac:dyDescent="0.2">
      <c r="A14" s="10" t="s">
        <v>37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6" x14ac:dyDescent="0.2">
      <c r="A15" s="13" t="s">
        <v>12</v>
      </c>
      <c r="B15" s="13" t="s">
        <v>13</v>
      </c>
      <c r="C15" s="13" t="s">
        <v>14</v>
      </c>
      <c r="D15" s="13" t="s">
        <v>0</v>
      </c>
      <c r="E15" s="13" t="s">
        <v>0</v>
      </c>
      <c r="F15" s="13" t="s">
        <v>0</v>
      </c>
      <c r="G15" s="13" t="s">
        <v>0</v>
      </c>
      <c r="H15" s="13" t="s">
        <v>0</v>
      </c>
      <c r="I15" s="13" t="s">
        <v>0</v>
      </c>
      <c r="J15" s="13" t="s">
        <v>15</v>
      </c>
      <c r="K15" s="13" t="s">
        <v>0</v>
      </c>
      <c r="L15" s="13" t="s">
        <v>0</v>
      </c>
      <c r="M15" s="13" t="s">
        <v>0</v>
      </c>
      <c r="N15" s="13" t="s">
        <v>0</v>
      </c>
      <c r="O15" s="13" t="s">
        <v>0</v>
      </c>
      <c r="P15" s="13" t="s">
        <v>0</v>
      </c>
    </row>
    <row r="16" spans="1:16" ht="30" customHeight="1" x14ac:dyDescent="0.2">
      <c r="A16" s="13" t="s">
        <v>0</v>
      </c>
      <c r="B16" s="13" t="s">
        <v>0</v>
      </c>
      <c r="C16" s="1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05.06.2017 от 590</v>
      </c>
      <c r="D16" s="13" t="s">
        <v>0</v>
      </c>
      <c r="E16" s="13" t="s">
        <v>0</v>
      </c>
      <c r="F16" s="13" t="s">
        <v>0</v>
      </c>
      <c r="G16" s="13" t="s">
        <v>0</v>
      </c>
      <c r="H16" s="13" t="s">
        <v>0</v>
      </c>
      <c r="I16" s="13" t="s">
        <v>0</v>
      </c>
      <c r="J16" s="1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05.06.2017 от 590</v>
      </c>
      <c r="K16" s="13" t="s">
        <v>0</v>
      </c>
      <c r="L16" s="13" t="s">
        <v>0</v>
      </c>
      <c r="M16" s="13" t="s">
        <v>0</v>
      </c>
      <c r="N16" s="13" t="s">
        <v>0</v>
      </c>
      <c r="O16" s="13" t="s">
        <v>0</v>
      </c>
      <c r="P16" s="13" t="s">
        <v>0</v>
      </c>
    </row>
    <row r="17" spans="1:18" ht="30" customHeight="1" x14ac:dyDescent="0.2">
      <c r="A17" s="13" t="s">
        <v>0</v>
      </c>
      <c r="B17" s="13" t="s">
        <v>0</v>
      </c>
      <c r="C17" s="13" t="s">
        <v>16</v>
      </c>
      <c r="D17" s="13" t="s">
        <v>0</v>
      </c>
      <c r="E17" s="13" t="s">
        <v>0</v>
      </c>
      <c r="F17" s="13" t="s">
        <v>0</v>
      </c>
      <c r="G17" s="13" t="s">
        <v>17</v>
      </c>
      <c r="H17" s="13" t="s">
        <v>0</v>
      </c>
      <c r="I17" s="13" t="s">
        <v>0</v>
      </c>
      <c r="J17" s="13" t="s">
        <v>18</v>
      </c>
      <c r="K17" s="13" t="s">
        <v>0</v>
      </c>
      <c r="L17" s="13" t="s">
        <v>0</v>
      </c>
      <c r="M17" s="13" t="s">
        <v>0</v>
      </c>
      <c r="N17" s="13" t="s">
        <v>17</v>
      </c>
      <c r="O17" s="13" t="s">
        <v>0</v>
      </c>
      <c r="P17" s="13" t="s">
        <v>0</v>
      </c>
    </row>
    <row r="18" spans="1:18" ht="60" x14ac:dyDescent="0.2">
      <c r="A18" s="13" t="s">
        <v>0</v>
      </c>
      <c r="B18" s="1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34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7" t="s">
        <v>1</v>
      </c>
      <c r="P1" s="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7" t="s">
        <v>2</v>
      </c>
      <c r="P2" s="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7" t="s">
        <v>3</v>
      </c>
      <c r="P3" s="7" t="s">
        <v>0</v>
      </c>
    </row>
    <row r="4" spans="1:16" ht="45" customHeight="1" x14ac:dyDescent="0.2">
      <c r="A4" s="8" t="s">
        <v>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x14ac:dyDescent="0.2">
      <c r="A5" t="s">
        <v>0</v>
      </c>
    </row>
    <row r="6" spans="1:16" x14ac:dyDescent="0.2">
      <c r="A6" s="10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x14ac:dyDescent="0.2">
      <c r="A7" s="11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spans="1:16" ht="14.25" customHeight="1" x14ac:dyDescent="0.2">
      <c r="A8" s="10" t="str">
        <f>т1!A8</f>
        <v>Год раскрытия информации: 2021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ht="45" customHeight="1" x14ac:dyDescent="0.2">
      <c r="A9" s="12" t="s">
        <v>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16" x14ac:dyDescent="0.2">
      <c r="A10" s="12" t="s">
        <v>8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1:16" ht="14.25" customHeight="1" x14ac:dyDescent="0.2">
      <c r="A11" s="12" t="str">
        <f>т1!A11</f>
        <v>Решение от утверждении инвестиционной программы отсутствует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  <row r="12" spans="1:16" x14ac:dyDescent="0.2">
      <c r="A12" s="11" t="s">
        <v>9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16" x14ac:dyDescent="0.2">
      <c r="A13" s="12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</row>
    <row r="14" spans="1:16" x14ac:dyDescent="0.2">
      <c r="A14" s="10" t="s">
        <v>38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6" x14ac:dyDescent="0.2">
      <c r="A15" s="13" t="s">
        <v>12</v>
      </c>
      <c r="B15" s="13" t="s">
        <v>13</v>
      </c>
      <c r="C15" s="13" t="s">
        <v>14</v>
      </c>
      <c r="D15" s="13" t="s">
        <v>0</v>
      </c>
      <c r="E15" s="13" t="s">
        <v>0</v>
      </c>
      <c r="F15" s="13" t="s">
        <v>0</v>
      </c>
      <c r="G15" s="13" t="s">
        <v>0</v>
      </c>
      <c r="H15" s="13" t="s">
        <v>0</v>
      </c>
      <c r="I15" s="13" t="s">
        <v>0</v>
      </c>
      <c r="J15" s="13" t="s">
        <v>15</v>
      </c>
      <c r="K15" s="13" t="s">
        <v>0</v>
      </c>
      <c r="L15" s="13" t="s">
        <v>0</v>
      </c>
      <c r="M15" s="13" t="s">
        <v>0</v>
      </c>
      <c r="N15" s="13" t="s">
        <v>0</v>
      </c>
      <c r="O15" s="13" t="s">
        <v>0</v>
      </c>
      <c r="P15" s="13" t="s">
        <v>0</v>
      </c>
    </row>
    <row r="16" spans="1:16" ht="30" customHeight="1" x14ac:dyDescent="0.2">
      <c r="A16" s="13" t="s">
        <v>0</v>
      </c>
      <c r="B16" s="13" t="s">
        <v>0</v>
      </c>
      <c r="C16" s="1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05.06.2017 от 590</v>
      </c>
      <c r="D16" s="13" t="s">
        <v>0</v>
      </c>
      <c r="E16" s="13" t="s">
        <v>0</v>
      </c>
      <c r="F16" s="13" t="s">
        <v>0</v>
      </c>
      <c r="G16" s="13" t="s">
        <v>0</v>
      </c>
      <c r="H16" s="13" t="s">
        <v>0</v>
      </c>
      <c r="I16" s="13" t="s">
        <v>0</v>
      </c>
      <c r="J16" s="1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05.06.2017 от 590</v>
      </c>
      <c r="K16" s="13" t="s">
        <v>0</v>
      </c>
      <c r="L16" s="13" t="s">
        <v>0</v>
      </c>
      <c r="M16" s="13" t="s">
        <v>0</v>
      </c>
      <c r="N16" s="13" t="s">
        <v>0</v>
      </c>
      <c r="O16" s="13" t="s">
        <v>0</v>
      </c>
      <c r="P16" s="13" t="s">
        <v>0</v>
      </c>
    </row>
    <row r="17" spans="1:18" ht="30" customHeight="1" x14ac:dyDescent="0.2">
      <c r="A17" s="13" t="s">
        <v>0</v>
      </c>
      <c r="B17" s="13" t="s">
        <v>0</v>
      </c>
      <c r="C17" s="13" t="s">
        <v>16</v>
      </c>
      <c r="D17" s="13" t="s">
        <v>0</v>
      </c>
      <c r="E17" s="13" t="s">
        <v>0</v>
      </c>
      <c r="F17" s="13" t="s">
        <v>0</v>
      </c>
      <c r="G17" s="13" t="s">
        <v>17</v>
      </c>
      <c r="H17" s="13" t="s">
        <v>0</v>
      </c>
      <c r="I17" s="13" t="s">
        <v>0</v>
      </c>
      <c r="J17" s="13" t="s">
        <v>18</v>
      </c>
      <c r="K17" s="13" t="s">
        <v>0</v>
      </c>
      <c r="L17" s="13" t="s">
        <v>0</v>
      </c>
      <c r="M17" s="13" t="s">
        <v>0</v>
      </c>
      <c r="N17" s="13" t="s">
        <v>17</v>
      </c>
      <c r="O17" s="13" t="s">
        <v>0</v>
      </c>
      <c r="P17" s="13" t="s">
        <v>0</v>
      </c>
    </row>
    <row r="18" spans="1:18" ht="60" x14ac:dyDescent="0.2">
      <c r="A18" s="13" t="s">
        <v>0</v>
      </c>
      <c r="B18" s="1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34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7" t="s">
        <v>1</v>
      </c>
      <c r="P1" s="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7" t="s">
        <v>2</v>
      </c>
      <c r="P2" s="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7" t="s">
        <v>3</v>
      </c>
      <c r="P3" s="7" t="s">
        <v>0</v>
      </c>
    </row>
    <row r="4" spans="1:16" ht="45" customHeight="1" x14ac:dyDescent="0.2">
      <c r="A4" s="8" t="s">
        <v>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x14ac:dyDescent="0.2">
      <c r="A5" t="s">
        <v>0</v>
      </c>
    </row>
    <row r="6" spans="1:16" x14ac:dyDescent="0.2">
      <c r="A6" s="10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x14ac:dyDescent="0.2">
      <c r="A7" s="11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spans="1:16" ht="14.25" customHeight="1" x14ac:dyDescent="0.2">
      <c r="A8" s="10" t="str">
        <f>т1!A8</f>
        <v>Год раскрытия информации: 2021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ht="45" customHeight="1" x14ac:dyDescent="0.2">
      <c r="A9" s="12" t="s">
        <v>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16" x14ac:dyDescent="0.2">
      <c r="A10" s="12" t="s">
        <v>8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1:16" ht="14.25" customHeight="1" x14ac:dyDescent="0.2">
      <c r="A11" s="12" t="str">
        <f>т1!A11</f>
        <v>Решение от утверждении инвестиционной программы отсутствует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  <row r="12" spans="1:16" x14ac:dyDescent="0.2">
      <c r="A12" s="11" t="s">
        <v>9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16" x14ac:dyDescent="0.2">
      <c r="A13" s="12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</row>
    <row r="14" spans="1:16" x14ac:dyDescent="0.2">
      <c r="A14" s="10" t="s">
        <v>39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6" x14ac:dyDescent="0.2">
      <c r="A15" s="13" t="s">
        <v>12</v>
      </c>
      <c r="B15" s="13" t="s">
        <v>13</v>
      </c>
      <c r="C15" s="13" t="s">
        <v>14</v>
      </c>
      <c r="D15" s="13" t="s">
        <v>0</v>
      </c>
      <c r="E15" s="13" t="s">
        <v>0</v>
      </c>
      <c r="F15" s="13" t="s">
        <v>0</v>
      </c>
      <c r="G15" s="13" t="s">
        <v>0</v>
      </c>
      <c r="H15" s="13" t="s">
        <v>0</v>
      </c>
      <c r="I15" s="13" t="s">
        <v>0</v>
      </c>
      <c r="J15" s="13" t="s">
        <v>15</v>
      </c>
      <c r="K15" s="13" t="s">
        <v>0</v>
      </c>
      <c r="L15" s="13" t="s">
        <v>0</v>
      </c>
      <c r="M15" s="13" t="s">
        <v>0</v>
      </c>
      <c r="N15" s="13" t="s">
        <v>0</v>
      </c>
      <c r="O15" s="13" t="s">
        <v>0</v>
      </c>
      <c r="P15" s="13" t="s">
        <v>0</v>
      </c>
    </row>
    <row r="16" spans="1:16" ht="30" customHeight="1" x14ac:dyDescent="0.2">
      <c r="A16" s="13" t="s">
        <v>0</v>
      </c>
      <c r="B16" s="13" t="s">
        <v>0</v>
      </c>
      <c r="C16" s="1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05.06.2017 от 590</v>
      </c>
      <c r="D16" s="13" t="s">
        <v>0</v>
      </c>
      <c r="E16" s="13" t="s">
        <v>0</v>
      </c>
      <c r="F16" s="13" t="s">
        <v>0</v>
      </c>
      <c r="G16" s="13" t="s">
        <v>0</v>
      </c>
      <c r="H16" s="13" t="s">
        <v>0</v>
      </c>
      <c r="I16" s="13" t="s">
        <v>0</v>
      </c>
      <c r="J16" s="1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05.06.2017 от 590</v>
      </c>
      <c r="K16" s="13" t="s">
        <v>0</v>
      </c>
      <c r="L16" s="13" t="s">
        <v>0</v>
      </c>
      <c r="M16" s="13" t="s">
        <v>0</v>
      </c>
      <c r="N16" s="13" t="s">
        <v>0</v>
      </c>
      <c r="O16" s="13" t="s">
        <v>0</v>
      </c>
      <c r="P16" s="13" t="s">
        <v>0</v>
      </c>
    </row>
    <row r="17" spans="1:18" ht="30" customHeight="1" x14ac:dyDescent="0.2">
      <c r="A17" s="13" t="s">
        <v>0</v>
      </c>
      <c r="B17" s="13" t="s">
        <v>0</v>
      </c>
      <c r="C17" s="13" t="s">
        <v>16</v>
      </c>
      <c r="D17" s="13" t="s">
        <v>0</v>
      </c>
      <c r="E17" s="13" t="s">
        <v>0</v>
      </c>
      <c r="F17" s="13" t="s">
        <v>0</v>
      </c>
      <c r="G17" s="13" t="s">
        <v>17</v>
      </c>
      <c r="H17" s="13" t="s">
        <v>0</v>
      </c>
      <c r="I17" s="13" t="s">
        <v>0</v>
      </c>
      <c r="J17" s="13" t="s">
        <v>18</v>
      </c>
      <c r="K17" s="13" t="s">
        <v>0</v>
      </c>
      <c r="L17" s="13" t="s">
        <v>0</v>
      </c>
      <c r="M17" s="13" t="s">
        <v>0</v>
      </c>
      <c r="N17" s="13" t="s">
        <v>17</v>
      </c>
      <c r="O17" s="13" t="s">
        <v>0</v>
      </c>
      <c r="P17" s="13" t="s">
        <v>0</v>
      </c>
    </row>
    <row r="18" spans="1:18" ht="60" x14ac:dyDescent="0.2">
      <c r="A18" s="13" t="s">
        <v>0</v>
      </c>
      <c r="B18" s="1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34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6" bestFit="1" customWidth="1"/>
    <col min="2" max="2" width="25" style="6" bestFit="1" customWidth="1"/>
    <col min="3" max="3" width="18.75" style="6" customWidth="1"/>
    <col min="4" max="4" width="4.25" style="6" customWidth="1"/>
    <col min="5" max="5" width="9.125" style="6" customWidth="1"/>
    <col min="6" max="6" width="29.375" style="6" customWidth="1"/>
    <col min="7" max="7" width="11.5" style="6" customWidth="1"/>
    <col min="8" max="23" width="9" style="6" hidden="1" customWidth="1"/>
    <col min="24" max="25" width="9.875" style="6" bestFit="1" customWidth="1"/>
    <col min="26" max="16384" width="9" style="6"/>
  </cols>
  <sheetData>
    <row r="1" spans="1:25" x14ac:dyDescent="0.2">
      <c r="A1" s="6" t="s">
        <v>40</v>
      </c>
    </row>
    <row r="2" spans="1:25" ht="45" x14ac:dyDescent="0.2">
      <c r="A2" s="14" t="s">
        <v>12</v>
      </c>
      <c r="B2" s="14" t="s">
        <v>41</v>
      </c>
      <c r="C2" s="15" t="s">
        <v>14</v>
      </c>
      <c r="D2" s="16"/>
      <c r="E2" s="17"/>
      <c r="F2" s="18" t="s">
        <v>15</v>
      </c>
      <c r="G2" s="19"/>
    </row>
    <row r="3" spans="1:25" ht="135" x14ac:dyDescent="0.25">
      <c r="A3" s="14">
        <v>1</v>
      </c>
      <c r="B3" s="14" t="s">
        <v>42</v>
      </c>
      <c r="C3" s="20">
        <f>т1!I21</f>
        <v>29099</v>
      </c>
      <c r="D3" s="21"/>
      <c r="E3" s="22"/>
      <c r="F3" s="23"/>
      <c r="G3" s="24"/>
      <c r="Y3" s="25"/>
    </row>
    <row r="4" spans="1:25" ht="15.75" x14ac:dyDescent="0.2">
      <c r="A4" s="14">
        <v>2</v>
      </c>
      <c r="B4" s="14" t="s">
        <v>43</v>
      </c>
      <c r="C4" s="20">
        <f>C3*20%</f>
        <v>5819.8</v>
      </c>
      <c r="D4" s="21"/>
      <c r="E4" s="22"/>
      <c r="F4" s="23"/>
      <c r="G4" s="24"/>
      <c r="H4" s="26">
        <v>2015</v>
      </c>
      <c r="I4" s="26">
        <v>2016</v>
      </c>
      <c r="J4" s="26">
        <v>2017</v>
      </c>
      <c r="K4" s="27">
        <v>2018</v>
      </c>
      <c r="L4" s="27">
        <v>2019</v>
      </c>
      <c r="M4" s="27">
        <v>2020</v>
      </c>
      <c r="N4" s="27">
        <v>2021</v>
      </c>
      <c r="O4" s="26">
        <v>2022</v>
      </c>
      <c r="P4" s="26">
        <v>2023</v>
      </c>
      <c r="Q4" s="27">
        <v>2024</v>
      </c>
      <c r="R4" s="27">
        <v>2025</v>
      </c>
      <c r="S4" s="27">
        <v>2026</v>
      </c>
      <c r="T4" s="27">
        <v>2027</v>
      </c>
      <c r="U4" s="26">
        <v>2028</v>
      </c>
      <c r="V4" s="26">
        <v>2029</v>
      </c>
      <c r="W4" s="27">
        <v>2030</v>
      </c>
    </row>
    <row r="5" spans="1:25" ht="135" x14ac:dyDescent="0.2">
      <c r="A5" s="14">
        <v>3</v>
      </c>
      <c r="B5" s="14" t="s">
        <v>44</v>
      </c>
      <c r="C5" s="20">
        <f>C4+C3</f>
        <v>34918.800000000003</v>
      </c>
      <c r="D5" s="21"/>
      <c r="E5" s="22"/>
      <c r="F5" s="28"/>
      <c r="G5" s="29"/>
      <c r="H5" s="30">
        <v>114.3</v>
      </c>
      <c r="I5" s="30">
        <v>106.3</v>
      </c>
      <c r="J5" s="30">
        <v>103.7</v>
      </c>
      <c r="K5" s="31">
        <v>105.3</v>
      </c>
      <c r="L5" s="31">
        <v>106.8</v>
      </c>
      <c r="M5" s="31">
        <v>106.2</v>
      </c>
      <c r="N5" s="31">
        <v>105.1</v>
      </c>
      <c r="O5" s="31">
        <v>104.8</v>
      </c>
      <c r="P5" s="31">
        <v>104.7</v>
      </c>
      <c r="Q5" s="31">
        <v>104.7</v>
      </c>
      <c r="R5" s="31">
        <v>104.7</v>
      </c>
      <c r="S5" s="32">
        <v>104.7</v>
      </c>
      <c r="T5" s="32">
        <v>104.7</v>
      </c>
      <c r="U5" s="32">
        <v>104.7</v>
      </c>
      <c r="V5" s="32">
        <v>104.7</v>
      </c>
      <c r="W5" s="32">
        <v>104.7</v>
      </c>
    </row>
    <row r="6" spans="1:25" ht="60" x14ac:dyDescent="0.2">
      <c r="A6" s="14">
        <v>4</v>
      </c>
      <c r="B6" s="14" t="s">
        <v>45</v>
      </c>
      <c r="C6" s="20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41125.181441388835</v>
      </c>
      <c r="D6" s="21"/>
      <c r="E6" s="22"/>
      <c r="F6" s="28"/>
      <c r="G6" s="29"/>
    </row>
    <row r="7" spans="1:25" ht="75" x14ac:dyDescent="0.2">
      <c r="A7" s="14">
        <v>5</v>
      </c>
      <c r="B7" s="14" t="s">
        <v>46</v>
      </c>
      <c r="C7" s="33">
        <v>0.9</v>
      </c>
      <c r="D7" s="34"/>
      <c r="E7" s="35"/>
      <c r="F7" s="23"/>
      <c r="G7" s="24"/>
      <c r="H7" s="36">
        <f>C5/1000</f>
        <v>34.918800000000005</v>
      </c>
      <c r="I7" s="36">
        <f>C18</f>
        <v>41.125181441388833</v>
      </c>
      <c r="X7" s="36"/>
    </row>
    <row r="8" spans="1:25" ht="45" x14ac:dyDescent="0.2">
      <c r="A8" s="14">
        <v>6</v>
      </c>
      <c r="B8" s="14" t="s">
        <v>47</v>
      </c>
      <c r="C8" s="20">
        <f>C5-C7</f>
        <v>34917.9</v>
      </c>
      <c r="D8" s="21"/>
      <c r="E8" s="22"/>
      <c r="F8" s="23"/>
      <c r="G8" s="24"/>
    </row>
    <row r="9" spans="1:25" ht="90" x14ac:dyDescent="0.25">
      <c r="A9" s="14">
        <v>7</v>
      </c>
      <c r="B9" s="14" t="s">
        <v>48</v>
      </c>
      <c r="C9" s="20">
        <f>SUM(C10:E15)</f>
        <v>28442.406239999997</v>
      </c>
      <c r="D9" s="21"/>
      <c r="E9" s="22"/>
      <c r="F9" s="37"/>
      <c r="G9" s="38"/>
      <c r="X9" s="39"/>
    </row>
    <row r="10" spans="1:25" ht="15" x14ac:dyDescent="0.2">
      <c r="A10" s="14">
        <v>7.1</v>
      </c>
      <c r="B10" s="14" t="s">
        <v>49</v>
      </c>
      <c r="C10" s="20">
        <v>118</v>
      </c>
      <c r="D10" s="21"/>
      <c r="E10" s="22"/>
      <c r="F10" s="23"/>
      <c r="G10" s="24"/>
    </row>
    <row r="11" spans="1:25" ht="15" x14ac:dyDescent="0.2">
      <c r="A11" s="14">
        <v>7.2</v>
      </c>
      <c r="B11" s="14" t="s">
        <v>50</v>
      </c>
      <c r="C11" s="20">
        <v>209.63355000000001</v>
      </c>
      <c r="D11" s="21"/>
      <c r="E11" s="22"/>
      <c r="F11" s="40"/>
      <c r="G11" s="41"/>
    </row>
    <row r="12" spans="1:25" ht="15" x14ac:dyDescent="0.2">
      <c r="A12" s="14">
        <v>7.3</v>
      </c>
      <c r="B12" s="14" t="s">
        <v>51</v>
      </c>
      <c r="C12" s="20">
        <f>H13*1000</f>
        <v>19689.85385</v>
      </c>
      <c r="D12" s="21"/>
      <c r="E12" s="22"/>
      <c r="F12" s="40"/>
      <c r="G12" s="41"/>
    </row>
    <row r="13" spans="1:25" ht="15.75" x14ac:dyDescent="0.25">
      <c r="A13" s="14">
        <v>7.4</v>
      </c>
      <c r="B13" s="14" t="s">
        <v>52</v>
      </c>
      <c r="C13" s="20">
        <f>I13*1000</f>
        <v>8424.9188400000003</v>
      </c>
      <c r="D13" s="21"/>
      <c r="E13" s="22"/>
      <c r="F13" s="23"/>
      <c r="G13" s="24"/>
      <c r="H13" s="42">
        <v>19.689853849999999</v>
      </c>
      <c r="I13" s="43">
        <v>8.4249188400000001</v>
      </c>
      <c r="J13" s="43">
        <v>0</v>
      </c>
      <c r="K13" s="43">
        <v>0</v>
      </c>
    </row>
    <row r="14" spans="1:25" ht="15" x14ac:dyDescent="0.2">
      <c r="A14" s="14">
        <v>7.5</v>
      </c>
      <c r="B14" s="14" t="s">
        <v>53</v>
      </c>
      <c r="C14" s="20">
        <f>J13*1000</f>
        <v>0</v>
      </c>
      <c r="D14" s="21"/>
      <c r="E14" s="22"/>
      <c r="F14" s="23"/>
      <c r="G14" s="24"/>
    </row>
    <row r="15" spans="1:25" ht="15" x14ac:dyDescent="0.2">
      <c r="A15" s="14">
        <v>7.6</v>
      </c>
      <c r="B15" s="14" t="s">
        <v>57</v>
      </c>
      <c r="C15" s="20">
        <f>K13*1000</f>
        <v>0</v>
      </c>
      <c r="D15" s="21"/>
      <c r="E15" s="22"/>
      <c r="F15" s="23"/>
      <c r="G15" s="24"/>
    </row>
    <row r="16" spans="1:25" ht="15" x14ac:dyDescent="0.2">
      <c r="A16" s="14">
        <v>7.7</v>
      </c>
      <c r="B16" s="14" t="s">
        <v>58</v>
      </c>
      <c r="C16" s="20">
        <v>0</v>
      </c>
      <c r="D16" s="21"/>
      <c r="E16" s="22"/>
      <c r="F16" s="23"/>
      <c r="G16" s="24"/>
    </row>
    <row r="17" spans="1:26" ht="15" x14ac:dyDescent="0.2">
      <c r="A17" s="14">
        <v>7.8</v>
      </c>
      <c r="B17" s="14" t="s">
        <v>59</v>
      </c>
      <c r="C17" s="20">
        <v>0</v>
      </c>
      <c r="D17" s="21"/>
      <c r="E17" s="22"/>
      <c r="F17" s="23"/>
      <c r="G17" s="24"/>
    </row>
    <row r="18" spans="1:26" ht="75" x14ac:dyDescent="0.2">
      <c r="A18" s="14">
        <v>8</v>
      </c>
      <c r="B18" s="14" t="s">
        <v>54</v>
      </c>
      <c r="C18" s="20">
        <f>C6/1000</f>
        <v>41.125181441388833</v>
      </c>
      <c r="D18" s="21"/>
      <c r="E18" s="22"/>
      <c r="F18" s="23"/>
      <c r="G18" s="24"/>
    </row>
    <row r="19" spans="1:26" ht="105" x14ac:dyDescent="0.2">
      <c r="A19" s="14">
        <v>9</v>
      </c>
      <c r="B19" s="14" t="s">
        <v>55</v>
      </c>
      <c r="C19" s="20">
        <v>0</v>
      </c>
      <c r="D19" s="21"/>
      <c r="E19" s="22"/>
      <c r="F19" s="44"/>
      <c r="G19" s="45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7"/>
    </row>
    <row r="20" spans="1:26" ht="30" x14ac:dyDescent="0.2">
      <c r="A20" s="14">
        <v>10</v>
      </c>
      <c r="B20" s="14" t="s">
        <v>56</v>
      </c>
      <c r="C20" s="20">
        <f>(C19+C18)*1000</f>
        <v>41125.181441388835</v>
      </c>
      <c r="D20" s="21"/>
      <c r="E20" s="22"/>
      <c r="F20" s="23"/>
      <c r="G20" s="24"/>
      <c r="X20" s="36"/>
      <c r="Y20" s="48"/>
      <c r="Z20" s="49"/>
    </row>
    <row r="21" spans="1:26" x14ac:dyDescent="0.2">
      <c r="X21" s="36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8:E8"/>
    <mergeCell ref="C9:E9"/>
    <mergeCell ref="C10:E10"/>
    <mergeCell ref="C11:E11"/>
    <mergeCell ref="C12:E12"/>
    <mergeCell ref="C13:E13"/>
    <mergeCell ref="C2:E2"/>
    <mergeCell ref="C3:E3"/>
    <mergeCell ref="C4:E4"/>
    <mergeCell ref="C5:E5"/>
    <mergeCell ref="C6:E6"/>
    <mergeCell ref="C7:E7"/>
  </mergeCells>
  <pageMargins left="0.75" right="0.75" top="1" bottom="1" header="0.5" footer="0.5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2021-03-17T07:06:45Z</cp:lastPrinted>
  <dcterms:created xsi:type="dcterms:W3CDTF">2019-03-06T10:13:42Z</dcterms:created>
  <dcterms:modified xsi:type="dcterms:W3CDTF">2021-03-17T09:54:32Z</dcterms:modified>
</cp:coreProperties>
</file>