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949-35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/>
</workbook>
</file>

<file path=xl/calcChain.xml><?xml version="1.0" encoding="utf-8"?>
<calcChain xmlns="http://schemas.openxmlformats.org/spreadsheetml/2006/main">
  <c r="R25" i="4" l="1"/>
  <c r="I25" i="4"/>
  <c r="C16" i="6" l="1"/>
  <c r="C16" i="5"/>
  <c r="C16" i="4"/>
  <c r="C16" i="3"/>
  <c r="C16" i="2"/>
  <c r="A8" i="6"/>
  <c r="A8" i="5"/>
  <c r="A8" i="4"/>
  <c r="A8" i="3"/>
  <c r="A8" i="2"/>
  <c r="C13" i="8"/>
  <c r="C12" i="8"/>
  <c r="E21" i="4" l="1"/>
  <c r="I21" i="4" s="1"/>
  <c r="I22" i="4"/>
  <c r="I23" i="4"/>
  <c r="I24" i="4"/>
  <c r="I20" i="4"/>
  <c r="C9" i="8"/>
  <c r="I26" i="4" l="1"/>
  <c r="C3" i="8" s="1"/>
  <c r="C4" i="8" s="1"/>
  <c r="C5" i="8" s="1"/>
  <c r="C8" i="8" l="1"/>
  <c r="I6" i="8"/>
  <c r="C6" i="8"/>
  <c r="C18" i="8" s="1"/>
  <c r="C20" i="8" l="1"/>
  <c r="J6" i="8"/>
  <c r="J16" i="6"/>
  <c r="J16" i="5"/>
  <c r="J16" i="4"/>
  <c r="J16" i="3"/>
  <c r="J16" i="2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<sst xmlns="http://schemas.openxmlformats.org/spreadsheetml/2006/main" count="864" uniqueCount="79">
  <si>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</si>
  <si>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</si>
  <si>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</si>
  <si>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</si>
  <si>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</si>
  <si>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</si>
  <si>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</si>
  <si>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Расширение просек ВЛ 15 кВ № 15-219 площадью 3,5 га и реконструкция участка ВЛ 15 кВ № 15-219 протяженностью 2,5 км с заменой голого провода на СИП</t>
  </si>
  <si>
    <t>Идентификатор инвестиционного проекта: H_949-36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</si>
  <si>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</si>
  <si>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</si>
  <si>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</si>
  <si>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</si>
  <si>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</si>
  <si>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</si>
  <si>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</si>
  <si>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</si>
  <si>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</si>
  <si>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</si>
  <si>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</si>
  <si>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</si>
  <si>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</si>
  <si>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</si>
  <si>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</si>
  <si>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</si>
  <si>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</si>
  <si>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</si>
  <si>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</si>
  <si>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</si>
  <si>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</si>
  <si>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</si>
  <si>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</si>
  <si>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</si>
  <si>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</si>
  <si>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</si>
  <si>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</si>
  <si>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95мм2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</si>
  <si>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</si>
  <si>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</si>
  <si>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>За 100 м</t>
  </si>
  <si>
    <t xml:space="preserve">100 м  </t>
  </si>
  <si>
    <t>М4-01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</si>
  <si>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</si>
  <si>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</si>
  <si>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</si>
  <si>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</si>
  <si>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</si>
  <si>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</si>
  <si>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</si>
  <si>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</si>
  <si>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</si>
  <si>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</si>
  <si>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</si>
  <si>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2019г.</t>
  </si>
  <si>
    <t>2020г.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</si>
  <si>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</si>
  <si>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</si>
  <si>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</si>
  <si>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2018г.</t>
  </si>
  <si>
    <t>2021г.</t>
  </si>
  <si>
    <t>2022г.</t>
  </si>
  <si>
    <t>2023г.</t>
  </si>
  <si>
    <t>Б7-01</t>
  </si>
  <si>
    <t>Расчистка кустарников и мелколесья, вырубка деревьев и корчевка пней с диаметром ствола до 11 см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</si>
  <si>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</si>
  <si>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</si>
  <si>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Л3-02-1</t>
  </si>
  <si>
    <t>Л7-05-3</t>
  </si>
  <si>
    <t>Расчистка кустарников и мелколесья,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</si>
  <si>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</si>
  <si>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</si>
  <si>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</si>
  <si>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</si>
  <si>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</si>
  <si>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Год раскрытия информации: 2021</t>
  </si>
  <si>
    <t>Решение от утверждении инвестиционной программы отсутствует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</si>
  <si>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</si>
  <si>
    <t>от 0,6 до 1,09</t>
  </si>
  <si>
    <t>П6-05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</si>
</sst>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0" fillId="0" borderId="0" xfId="0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7" t="s">
        <v>74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6.25" customHeight="1" x14ac:dyDescent="0.2">
      <c r="A9" s="48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8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9" t="s">
        <v>75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8" t="s">
        <v>10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11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12</v>
      </c>
      <c r="B15" s="50" t="s">
        <v>13</v>
      </c>
      <c r="C15" s="50" t="s">
        <v>14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15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">
        <v>76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">
        <v>76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16</v>
      </c>
      <c r="D17" s="50" t="s">
        <v>0</v>
      </c>
      <c r="E17" s="50" t="s">
        <v>0</v>
      </c>
      <c r="F17" s="50" t="s">
        <v>0</v>
      </c>
      <c r="G17" s="50" t="s">
        <v>17</v>
      </c>
      <c r="H17" s="50" t="s">
        <v>0</v>
      </c>
      <c r="I17" s="50" t="s">
        <v>0</v>
      </c>
      <c r="J17" s="50" t="s">
        <v>18</v>
      </c>
      <c r="K17" s="50" t="s">
        <v>0</v>
      </c>
      <c r="L17" s="50" t="s">
        <v>0</v>
      </c>
      <c r="M17" s="50" t="s">
        <v>0</v>
      </c>
      <c r="N17" s="50" t="s">
        <v>17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8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8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8" t="s">
        <v>10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12</v>
      </c>
      <c r="B15" s="50" t="s">
        <v>13</v>
      </c>
      <c r="C15" s="50" t="s">
        <v>14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15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16</v>
      </c>
      <c r="D17" s="50" t="s">
        <v>0</v>
      </c>
      <c r="E17" s="50" t="s">
        <v>0</v>
      </c>
      <c r="F17" s="50" t="s">
        <v>0</v>
      </c>
      <c r="G17" s="50" t="s">
        <v>17</v>
      </c>
      <c r="H17" s="50" t="s">
        <v>0</v>
      </c>
      <c r="I17" s="50" t="s">
        <v>0</v>
      </c>
      <c r="J17" s="50" t="s">
        <v>18</v>
      </c>
      <c r="K17" s="50" t="s">
        <v>0</v>
      </c>
      <c r="L17" s="50" t="s">
        <v>0</v>
      </c>
      <c r="M17" s="50" t="s">
        <v>0</v>
      </c>
      <c r="N17" s="50" t="s">
        <v>17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2.5" customHeight="1" x14ac:dyDescent="0.2">
      <c r="A9" s="48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8" customHeight="1" x14ac:dyDescent="0.2">
      <c r="A10" s="48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7.25" customHeight="1" x14ac:dyDescent="0.2">
      <c r="A11" s="48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8" t="s">
        <v>10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31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12</v>
      </c>
      <c r="B15" s="50" t="s">
        <v>13</v>
      </c>
      <c r="C15" s="50" t="s">
        <v>14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15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16</v>
      </c>
      <c r="D17" s="50" t="s">
        <v>0</v>
      </c>
      <c r="E17" s="50" t="s">
        <v>0</v>
      </c>
      <c r="F17" s="50" t="s">
        <v>0</v>
      </c>
      <c r="G17" s="50" t="s">
        <v>17</v>
      </c>
      <c r="H17" s="50" t="s">
        <v>0</v>
      </c>
      <c r="I17" s="50" t="s">
        <v>0</v>
      </c>
      <c r="J17" s="50" t="s">
        <v>18</v>
      </c>
      <c r="K17" s="50" t="s">
        <v>0</v>
      </c>
      <c r="L17" s="50" t="s">
        <v>0</v>
      </c>
      <c r="M17" s="50" t="s">
        <v>0</v>
      </c>
      <c r="N17" s="50" t="s">
        <v>17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showOutlineSymbols="0" showWhiteSpace="0" topLeftCell="A7" zoomScale="80" zoomScaleNormal="80" workbookViewId="0">
      <selection activeCell="A26" sqref="A2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9.25" customHeight="1" x14ac:dyDescent="0.2">
      <c r="A9" s="48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8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8" t="s">
        <v>10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32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12</v>
      </c>
      <c r="B15" s="50" t="s">
        <v>13</v>
      </c>
      <c r="C15" s="50" t="s">
        <v>14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15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16</v>
      </c>
      <c r="D17" s="50" t="s">
        <v>0</v>
      </c>
      <c r="E17" s="50" t="s">
        <v>0</v>
      </c>
      <c r="F17" s="50" t="s">
        <v>0</v>
      </c>
      <c r="G17" s="50" t="s">
        <v>17</v>
      </c>
      <c r="H17" s="50" t="s">
        <v>0</v>
      </c>
      <c r="I17" s="50" t="s">
        <v>0</v>
      </c>
      <c r="J17" s="50" t="s">
        <v>18</v>
      </c>
      <c r="K17" s="50" t="s">
        <v>0</v>
      </c>
      <c r="L17" s="50" t="s">
        <v>0</v>
      </c>
      <c r="M17" s="50" t="s">
        <v>0</v>
      </c>
      <c r="N17" s="50" t="s">
        <v>17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35</v>
      </c>
      <c r="C20" s="3">
        <v>15</v>
      </c>
      <c r="D20" s="3" t="s">
        <v>33</v>
      </c>
      <c r="E20" s="4">
        <v>0.35</v>
      </c>
      <c r="F20" s="3" t="s">
        <v>34</v>
      </c>
      <c r="G20" s="3" t="s">
        <v>66</v>
      </c>
      <c r="H20" s="5">
        <v>699</v>
      </c>
      <c r="I20" s="5">
        <f>H20*Q20*E20</f>
        <v>256.88249999999999</v>
      </c>
      <c r="J20" s="3"/>
      <c r="K20" s="3"/>
      <c r="L20" s="4"/>
      <c r="M20" s="3"/>
      <c r="N20" s="12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2" t="s">
        <v>70</v>
      </c>
      <c r="C21" s="3">
        <v>15</v>
      </c>
      <c r="D21" s="3" t="s">
        <v>36</v>
      </c>
      <c r="E21" s="4">
        <f>E20*3</f>
        <v>1.0499999999999998</v>
      </c>
      <c r="F21" s="3" t="s">
        <v>34</v>
      </c>
      <c r="G21" s="3" t="s">
        <v>67</v>
      </c>
      <c r="H21" s="5">
        <v>431</v>
      </c>
      <c r="I21" s="5">
        <f t="shared" ref="I21:I25" si="0">H21*Q21*E21</f>
        <v>475.17749999999995</v>
      </c>
      <c r="J21" s="3"/>
      <c r="K21" s="3"/>
      <c r="L21" s="4"/>
      <c r="M21" s="3"/>
      <c r="N21" s="12"/>
      <c r="O21" s="5"/>
      <c r="P21" s="5"/>
      <c r="Q21">
        <v>1.05</v>
      </c>
      <c r="R21" t="s">
        <v>0</v>
      </c>
    </row>
    <row r="22" spans="1:18" ht="75" x14ac:dyDescent="0.2">
      <c r="A22" s="3">
        <v>3</v>
      </c>
      <c r="B22" s="3" t="s">
        <v>37</v>
      </c>
      <c r="C22" s="3"/>
      <c r="D22" s="3" t="s">
        <v>63</v>
      </c>
      <c r="E22" s="4">
        <v>2.14</v>
      </c>
      <c r="F22" s="3" t="s">
        <v>38</v>
      </c>
      <c r="G22" s="3" t="s">
        <v>62</v>
      </c>
      <c r="H22" s="5">
        <v>30</v>
      </c>
      <c r="I22" s="5">
        <f t="shared" si="0"/>
        <v>64.2</v>
      </c>
      <c r="J22" s="3"/>
      <c r="K22" s="3"/>
      <c r="L22" s="4"/>
      <c r="M22" s="3"/>
      <c r="N22" s="12"/>
      <c r="O22" s="5"/>
      <c r="P22" s="5"/>
      <c r="Q22">
        <v>1</v>
      </c>
      <c r="R22" t="s">
        <v>0</v>
      </c>
    </row>
    <row r="23" spans="1:18" s="17" customFormat="1" ht="90" x14ac:dyDescent="0.2">
      <c r="A23" s="3">
        <v>4</v>
      </c>
      <c r="B23" s="3" t="s">
        <v>37</v>
      </c>
      <c r="C23" s="3"/>
      <c r="D23" s="3" t="s">
        <v>68</v>
      </c>
      <c r="E23" s="4">
        <v>3</v>
      </c>
      <c r="F23" s="3" t="s">
        <v>38</v>
      </c>
      <c r="G23" s="3" t="s">
        <v>69</v>
      </c>
      <c r="H23" s="5">
        <v>261</v>
      </c>
      <c r="I23" s="5">
        <f t="shared" si="0"/>
        <v>783</v>
      </c>
      <c r="J23" s="18"/>
      <c r="K23" s="18"/>
      <c r="L23" s="19"/>
      <c r="M23" s="3"/>
      <c r="N23" s="12"/>
      <c r="O23" s="20"/>
      <c r="P23" s="5"/>
      <c r="Q23" s="17">
        <v>1</v>
      </c>
    </row>
    <row r="24" spans="1:18" ht="50.1" customHeight="1" x14ac:dyDescent="0.2">
      <c r="A24" s="3">
        <v>5</v>
      </c>
      <c r="B24" s="12" t="s">
        <v>71</v>
      </c>
      <c r="C24" s="3">
        <v>15</v>
      </c>
      <c r="D24" s="3" t="s">
        <v>39</v>
      </c>
      <c r="E24" s="4">
        <v>76.59</v>
      </c>
      <c r="F24" s="3" t="s">
        <v>40</v>
      </c>
      <c r="G24" s="3" t="s">
        <v>41</v>
      </c>
      <c r="H24" s="5">
        <v>6.9</v>
      </c>
      <c r="I24" s="5">
        <f t="shared" si="0"/>
        <v>655.3040400000001</v>
      </c>
      <c r="J24" s="3"/>
      <c r="K24" s="3"/>
      <c r="L24" s="4"/>
      <c r="M24" s="3"/>
      <c r="N24" s="3"/>
      <c r="O24" s="5"/>
      <c r="P24" s="5"/>
      <c r="Q24">
        <v>1.24</v>
      </c>
      <c r="R24" t="s">
        <v>0</v>
      </c>
    </row>
    <row r="25" spans="1:18" s="41" customFormat="1" ht="50.1" customHeight="1" x14ac:dyDescent="0.2">
      <c r="A25" s="13">
        <v>6</v>
      </c>
      <c r="B25" s="13" t="s">
        <v>64</v>
      </c>
      <c r="C25" s="13"/>
      <c r="D25" s="13" t="s">
        <v>77</v>
      </c>
      <c r="E25" s="14">
        <v>1</v>
      </c>
      <c r="F25" s="13" t="s">
        <v>65</v>
      </c>
      <c r="G25" s="13" t="s">
        <v>78</v>
      </c>
      <c r="H25" s="15">
        <v>70</v>
      </c>
      <c r="I25" s="15">
        <f t="shared" si="0"/>
        <v>70</v>
      </c>
      <c r="J25" s="13"/>
      <c r="K25" s="13"/>
      <c r="L25" s="14"/>
      <c r="M25" s="13"/>
      <c r="N25" s="13"/>
      <c r="O25" s="15"/>
      <c r="P25" s="15"/>
      <c r="Q25" s="41">
        <v>1</v>
      </c>
      <c r="R25" s="16">
        <f>SUM(P21:P22)</f>
        <v>0</v>
      </c>
    </row>
    <row r="26" spans="1:18" ht="50.1" customHeight="1" x14ac:dyDescent="0.2">
      <c r="A26" s="3" t="s">
        <v>0</v>
      </c>
      <c r="B26" s="3" t="s">
        <v>28</v>
      </c>
      <c r="C26" s="3" t="s">
        <v>0</v>
      </c>
      <c r="D26" s="3" t="s">
        <v>0</v>
      </c>
      <c r="E26" s="4" t="s">
        <v>0</v>
      </c>
      <c r="F26" s="3" t="s">
        <v>0</v>
      </c>
      <c r="G26" s="3" t="s">
        <v>0</v>
      </c>
      <c r="H26" s="5" t="s">
        <v>0</v>
      </c>
      <c r="I26" s="5">
        <f>SUM(I20:I25)</f>
        <v>2304.5640400000002</v>
      </c>
      <c r="J26" s="3"/>
      <c r="K26" s="3"/>
      <c r="L26" s="4"/>
      <c r="M26" s="3"/>
      <c r="N26" s="3"/>
      <c r="O26" s="5"/>
      <c r="P26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8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8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8" t="s">
        <v>10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42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12</v>
      </c>
      <c r="B15" s="50" t="s">
        <v>13</v>
      </c>
      <c r="C15" s="50" t="s">
        <v>14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15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16</v>
      </c>
      <c r="D17" s="50" t="s">
        <v>0</v>
      </c>
      <c r="E17" s="50" t="s">
        <v>0</v>
      </c>
      <c r="F17" s="50" t="s">
        <v>0</v>
      </c>
      <c r="G17" s="50" t="s">
        <v>17</v>
      </c>
      <c r="H17" s="50" t="s">
        <v>0</v>
      </c>
      <c r="I17" s="50" t="s">
        <v>0</v>
      </c>
      <c r="J17" s="50" t="s">
        <v>18</v>
      </c>
      <c r="K17" s="50" t="s">
        <v>0</v>
      </c>
      <c r="L17" s="50" t="s">
        <v>0</v>
      </c>
      <c r="M17" s="50" t="s">
        <v>0</v>
      </c>
      <c r="N17" s="50" t="s">
        <v>17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" customHeight="1" x14ac:dyDescent="0.2">
      <c r="A9" s="48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8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8" t="s">
        <v>10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43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12</v>
      </c>
      <c r="B15" s="50" t="s">
        <v>13</v>
      </c>
      <c r="C15" s="50" t="s">
        <v>14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15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16</v>
      </c>
      <c r="D17" s="50" t="s">
        <v>0</v>
      </c>
      <c r="E17" s="50" t="s">
        <v>0</v>
      </c>
      <c r="F17" s="50" t="s">
        <v>0</v>
      </c>
      <c r="G17" s="50" t="s">
        <v>17</v>
      </c>
      <c r="H17" s="50" t="s">
        <v>0</v>
      </c>
      <c r="I17" s="50" t="s">
        <v>0</v>
      </c>
      <c r="J17" s="50" t="s">
        <v>18</v>
      </c>
      <c r="K17" s="50" t="s">
        <v>0</v>
      </c>
      <c r="L17" s="50" t="s">
        <v>0</v>
      </c>
      <c r="M17" s="50" t="s">
        <v>0</v>
      </c>
      <c r="N17" s="50" t="s">
        <v>17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H1" sqref="H1:W1048576"/>
    </sheetView>
  </sheetViews>
  <sheetFormatPr defaultRowHeight="14.25" x14ac:dyDescent="0.2"/>
  <cols>
    <col min="1" max="1" width="10" style="22" bestFit="1" customWidth="1"/>
    <col min="2" max="2" width="25" style="22" bestFit="1" customWidth="1"/>
    <col min="3" max="3" width="18.75" style="22" customWidth="1"/>
    <col min="4" max="4" width="4.25" style="22" customWidth="1"/>
    <col min="5" max="5" width="9.125" style="22" customWidth="1"/>
    <col min="6" max="6" width="29.375" style="22" customWidth="1"/>
    <col min="7" max="7" width="11.5" style="22" customWidth="1"/>
    <col min="8" max="23" width="9" style="22" hidden="1" customWidth="1"/>
    <col min="24" max="25" width="9.875" style="22" bestFit="1" customWidth="1"/>
    <col min="26" max="16384" width="9" style="22"/>
  </cols>
  <sheetData>
    <row r="1" spans="1:25" x14ac:dyDescent="0.2">
      <c r="A1" s="22" t="s">
        <v>44</v>
      </c>
    </row>
    <row r="2" spans="1:25" ht="45" x14ac:dyDescent="0.2">
      <c r="A2" s="11" t="s">
        <v>12</v>
      </c>
      <c r="B2" s="11" t="s">
        <v>45</v>
      </c>
      <c r="C2" s="54" t="s">
        <v>14</v>
      </c>
      <c r="D2" s="55"/>
      <c r="E2" s="56"/>
      <c r="F2" s="23" t="s">
        <v>15</v>
      </c>
      <c r="G2" s="24"/>
    </row>
    <row r="3" spans="1:25" ht="135" x14ac:dyDescent="0.25">
      <c r="A3" s="11">
        <v>1</v>
      </c>
      <c r="B3" s="11" t="s">
        <v>46</v>
      </c>
      <c r="C3" s="51">
        <f>т4!I26</f>
        <v>2304.5640400000002</v>
      </c>
      <c r="D3" s="52"/>
      <c r="E3" s="53"/>
      <c r="F3" s="25"/>
      <c r="G3" s="26"/>
      <c r="Y3" s="27"/>
    </row>
    <row r="4" spans="1:25" ht="15.75" x14ac:dyDescent="0.2">
      <c r="A4" s="11">
        <v>2</v>
      </c>
      <c r="B4" s="11" t="s">
        <v>47</v>
      </c>
      <c r="C4" s="51">
        <f>C3*20%</f>
        <v>460.91280800000004</v>
      </c>
      <c r="D4" s="52"/>
      <c r="E4" s="53"/>
      <c r="F4" s="25"/>
      <c r="G4" s="26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48</v>
      </c>
      <c r="C5" s="51">
        <f>C4+C3</f>
        <v>2765.4768480000002</v>
      </c>
      <c r="D5" s="52"/>
      <c r="E5" s="53"/>
      <c r="F5" s="28"/>
      <c r="G5" s="29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1">
        <v>104.7</v>
      </c>
      <c r="T5" s="21">
        <v>104.7</v>
      </c>
      <c r="U5" s="21">
        <v>104.7</v>
      </c>
      <c r="V5" s="21">
        <v>104.7</v>
      </c>
      <c r="W5" s="21">
        <v>104.7</v>
      </c>
    </row>
    <row r="6" spans="1:25" ht="60" x14ac:dyDescent="0.2">
      <c r="A6" s="11">
        <v>4</v>
      </c>
      <c r="B6" s="11" t="s">
        <v>49</v>
      </c>
      <c r="C6" s="51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3241.0255152445461</v>
      </c>
      <c r="D6" s="52"/>
      <c r="E6" s="53"/>
      <c r="F6" s="28"/>
      <c r="G6" s="29"/>
      <c r="I6" s="22">
        <f>C5/1000</f>
        <v>2.765476848</v>
      </c>
      <c r="J6" s="30">
        <f>C18</f>
        <v>3.2410255152445462</v>
      </c>
    </row>
    <row r="7" spans="1:25" ht="75" x14ac:dyDescent="0.2">
      <c r="A7" s="11">
        <v>5</v>
      </c>
      <c r="B7" s="11" t="s">
        <v>50</v>
      </c>
      <c r="C7" s="57">
        <v>0</v>
      </c>
      <c r="D7" s="58"/>
      <c r="E7" s="59"/>
      <c r="F7" s="25"/>
      <c r="G7" s="26"/>
      <c r="H7" s="30"/>
      <c r="X7" s="30"/>
    </row>
    <row r="8" spans="1:25" ht="45" x14ac:dyDescent="0.2">
      <c r="A8" s="11">
        <v>6</v>
      </c>
      <c r="B8" s="11" t="s">
        <v>51</v>
      </c>
      <c r="C8" s="51">
        <f>C5-C7</f>
        <v>2765.4768480000002</v>
      </c>
      <c r="D8" s="52"/>
      <c r="E8" s="53"/>
      <c r="F8" s="25"/>
      <c r="G8" s="26"/>
    </row>
    <row r="9" spans="1:25" ht="90" x14ac:dyDescent="0.25">
      <c r="A9" s="11">
        <v>7</v>
      </c>
      <c r="B9" s="11" t="s">
        <v>52</v>
      </c>
      <c r="C9" s="51">
        <f>SUM(C10:E15)</f>
        <v>2290.4921100000001</v>
      </c>
      <c r="D9" s="52"/>
      <c r="E9" s="53"/>
      <c r="F9" s="31"/>
      <c r="G9" s="32"/>
      <c r="X9" s="33"/>
    </row>
    <row r="10" spans="1:25" ht="15" x14ac:dyDescent="0.2">
      <c r="A10" s="11">
        <v>7.1</v>
      </c>
      <c r="B10" s="11" t="s">
        <v>58</v>
      </c>
      <c r="C10" s="51">
        <v>0</v>
      </c>
      <c r="D10" s="52"/>
      <c r="E10" s="53"/>
      <c r="F10" s="25"/>
      <c r="G10" s="26"/>
    </row>
    <row r="11" spans="1:25" ht="15" x14ac:dyDescent="0.2">
      <c r="A11" s="11">
        <v>7.2</v>
      </c>
      <c r="B11" s="11" t="s">
        <v>53</v>
      </c>
      <c r="C11" s="51">
        <v>0</v>
      </c>
      <c r="D11" s="52"/>
      <c r="E11" s="53"/>
      <c r="F11" s="34"/>
      <c r="G11" s="35"/>
    </row>
    <row r="12" spans="1:25" ht="15" x14ac:dyDescent="0.2">
      <c r="A12" s="11">
        <v>7.3</v>
      </c>
      <c r="B12" s="11" t="s">
        <v>54</v>
      </c>
      <c r="C12" s="51">
        <f>1.85242859*1000</f>
        <v>1852.42859</v>
      </c>
      <c r="D12" s="52"/>
      <c r="E12" s="53"/>
      <c r="F12" s="34"/>
      <c r="G12" s="35"/>
    </row>
    <row r="13" spans="1:25" ht="15" x14ac:dyDescent="0.2">
      <c r="A13" s="11">
        <v>7.4</v>
      </c>
      <c r="B13" s="11" t="s">
        <v>59</v>
      </c>
      <c r="C13" s="51">
        <f>0.43806352*1000</f>
        <v>438.06351999999998</v>
      </c>
      <c r="D13" s="52"/>
      <c r="E13" s="53"/>
      <c r="F13" s="25"/>
      <c r="G13" s="26"/>
    </row>
    <row r="14" spans="1:25" ht="15" x14ac:dyDescent="0.2">
      <c r="A14" s="11">
        <v>7.5</v>
      </c>
      <c r="B14" s="11" t="s">
        <v>60</v>
      </c>
      <c r="C14" s="51">
        <v>0</v>
      </c>
      <c r="D14" s="52"/>
      <c r="E14" s="53"/>
      <c r="F14" s="25"/>
      <c r="G14" s="26"/>
    </row>
    <row r="15" spans="1:25" ht="15" x14ac:dyDescent="0.2">
      <c r="A15" s="11">
        <v>7.6</v>
      </c>
      <c r="B15" s="11" t="s">
        <v>61</v>
      </c>
      <c r="C15" s="51">
        <v>0</v>
      </c>
      <c r="D15" s="52"/>
      <c r="E15" s="53"/>
      <c r="F15" s="25"/>
      <c r="G15" s="26"/>
    </row>
    <row r="16" spans="1:25" ht="15" x14ac:dyDescent="0.2">
      <c r="A16" s="11">
        <v>7.7</v>
      </c>
      <c r="B16" s="11" t="s">
        <v>72</v>
      </c>
      <c r="C16" s="51">
        <v>0</v>
      </c>
      <c r="D16" s="52"/>
      <c r="E16" s="53"/>
      <c r="F16" s="25"/>
      <c r="G16" s="26"/>
    </row>
    <row r="17" spans="1:26" ht="15" x14ac:dyDescent="0.2">
      <c r="A17" s="11">
        <v>7.8</v>
      </c>
      <c r="B17" s="11" t="s">
        <v>73</v>
      </c>
      <c r="C17" s="51">
        <v>0</v>
      </c>
      <c r="D17" s="52"/>
      <c r="E17" s="53"/>
      <c r="F17" s="25"/>
      <c r="G17" s="26"/>
    </row>
    <row r="18" spans="1:26" ht="75" x14ac:dyDescent="0.2">
      <c r="A18" s="11">
        <v>8</v>
      </c>
      <c r="B18" s="11" t="s">
        <v>55</v>
      </c>
      <c r="C18" s="51">
        <f>C6/1000</f>
        <v>3.2410255152445462</v>
      </c>
      <c r="D18" s="52"/>
      <c r="E18" s="53"/>
      <c r="F18" s="25"/>
      <c r="G18" s="26"/>
    </row>
    <row r="19" spans="1:26" ht="105" x14ac:dyDescent="0.2">
      <c r="A19" s="11">
        <v>9</v>
      </c>
      <c r="B19" s="11" t="s">
        <v>56</v>
      </c>
      <c r="C19" s="51">
        <v>0</v>
      </c>
      <c r="D19" s="52"/>
      <c r="E19" s="53"/>
      <c r="F19" s="36"/>
      <c r="G19" s="37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8"/>
    </row>
    <row r="20" spans="1:26" ht="30" x14ac:dyDescent="0.2">
      <c r="A20" s="11">
        <v>10</v>
      </c>
      <c r="B20" s="11" t="s">
        <v>57</v>
      </c>
      <c r="C20" s="51">
        <f>(C19+C18)*1000</f>
        <v>3241.0255152445461</v>
      </c>
      <c r="D20" s="52"/>
      <c r="E20" s="53"/>
      <c r="F20" s="25"/>
      <c r="G20" s="26"/>
      <c r="X20" s="30"/>
      <c r="Y20" s="39"/>
      <c r="Z20" s="40"/>
    </row>
    <row r="21" spans="1:26" x14ac:dyDescent="0.2">
      <c r="X21" s="30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2019-03-20T09:49:47Z</dcterms:created>
  <dcterms:modified xsi:type="dcterms:W3CDTF">2021-03-11T12:32:11Z</dcterms:modified>
</cp:coreProperties>
</file>