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5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4" l="1"/>
  <c r="E22" i="4"/>
  <c r="E20" i="4"/>
  <c r="E21" i="4"/>
  <c r="I21" i="4" l="1"/>
  <c r="I22" i="4"/>
  <c r="C9" i="8"/>
  <c r="I20" i="4" l="1"/>
  <c r="I24" i="4" s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<sst xmlns="http://schemas.openxmlformats.org/spreadsheetml/2006/main" count="838" uniqueCount="69">
  <si>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</si>
  <si>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</si>
  <si>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</si>
  <si>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</si>
  <si>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</si>
  <si>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</si>
  <si>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</si>
  <si>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</si>
  <si>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</si>
  <si>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</si>
  <si>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</si>
  <si>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</si>
  <si>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</si>
  <si>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</si>
  <si>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</si>
  <si>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</si>
  <si>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</si>
  <si>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</si>
  <si>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</si>
  <si>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</si>
  <si>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</si>
  <si>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</si>
  <si>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</si>
  <si>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</si>
  <si>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</si>
  <si>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</si>
  <si>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</si>
  <si>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</si>
  <si>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</si>
  <si>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</si>
  <si>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</si>
  <si>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</si>
  <si>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</si>
  <si>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</si>
  <si>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</si>
  <si>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</si>
  <si>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</si>
  <si>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</si>
  <si>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</si>
  <si>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</si>
  <si>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</si>
  <si>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</si>
  <si>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</si>
  <si>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</si>
  <si>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</si>
  <si>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</si>
  <si>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</si>
  <si>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</si>
  <si>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</si>
  <si>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</si>
  <si>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</si>
  <si>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</si>
  <si>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</si>
  <si>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</si>
  <si>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</si>
  <si>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</si>
  <si>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</si>
  <si>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</si>
  <si>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</si>
  <si>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</si>
  <si>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</si>
  <si>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50мм2 / -мм2</t>
  </si>
  <si>
    <t>Л7-03-3</t>
  </si>
  <si>
    <t>Идентификатор инвестиционного проекта: L_19-0957</t>
  </si>
  <si>
    <t>от 21 до 50,9</t>
  </si>
  <si>
    <t>П6-09</t>
  </si>
  <si>
    <t>Год раскрытия информации: 2021</t>
  </si>
  <si>
    <t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</si>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</sst>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67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68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60" x14ac:dyDescent="0.2">
      <c r="A20" s="11">
        <v>1</v>
      </c>
      <c r="B20" s="11" t="s">
        <v>53</v>
      </c>
      <c r="C20" s="23">
        <v>15</v>
      </c>
      <c r="D20" s="11" t="s">
        <v>54</v>
      </c>
      <c r="E20" s="24">
        <f>9.3</f>
        <v>9.3000000000000007</v>
      </c>
      <c r="F20" s="11" t="s">
        <v>55</v>
      </c>
      <c r="G20" s="11" t="s">
        <v>56</v>
      </c>
      <c r="H20" s="13">
        <v>767</v>
      </c>
      <c r="I20" s="13">
        <f>H20*Q20*E20</f>
        <v>12625.587</v>
      </c>
      <c r="J20" s="23"/>
      <c r="K20" s="11"/>
      <c r="L20" s="24"/>
      <c r="M20" s="11"/>
      <c r="N20" s="11"/>
      <c r="O20" s="13"/>
      <c r="P20" s="13"/>
      <c r="Q20" s="25">
        <v>1.77</v>
      </c>
      <c r="R20" s="25" t="s">
        <v>0</v>
      </c>
    </row>
    <row r="21" spans="1:18" s="25" customFormat="1" ht="45" x14ac:dyDescent="0.2">
      <c r="A21" s="11">
        <v>2</v>
      </c>
      <c r="B21" s="11" t="s">
        <v>57</v>
      </c>
      <c r="C21" s="23">
        <v>15</v>
      </c>
      <c r="D21" s="11" t="s">
        <v>54</v>
      </c>
      <c r="E21" s="24">
        <f t="shared" ref="E21" si="0">0.42+9.3</f>
        <v>9.7200000000000006</v>
      </c>
      <c r="F21" s="11" t="s">
        <v>55</v>
      </c>
      <c r="G21" s="11" t="s">
        <v>58</v>
      </c>
      <c r="H21" s="13">
        <v>699</v>
      </c>
      <c r="I21" s="13">
        <f t="shared" ref="I21:I23" si="1">H21*Q21*E21</f>
        <v>7133.9940000000006</v>
      </c>
      <c r="J21" s="23"/>
      <c r="K21" s="11"/>
      <c r="L21" s="26"/>
      <c r="M21" s="11"/>
      <c r="N21" s="11"/>
      <c r="O21" s="13"/>
      <c r="P21" s="13"/>
      <c r="Q21" s="25">
        <v>1.05</v>
      </c>
      <c r="R21" s="25" t="s">
        <v>0</v>
      </c>
    </row>
    <row r="22" spans="1:18" s="21" customFormat="1" ht="50.1" customHeight="1" x14ac:dyDescent="0.2">
      <c r="A22" s="11">
        <v>3</v>
      </c>
      <c r="B22" s="11" t="s">
        <v>59</v>
      </c>
      <c r="C22" s="11" t="s">
        <v>60</v>
      </c>
      <c r="D22" s="11" t="s">
        <v>61</v>
      </c>
      <c r="E22" s="24">
        <f>(0.42+9.3)*3</f>
        <v>29.160000000000004</v>
      </c>
      <c r="F22" s="11" t="s">
        <v>55</v>
      </c>
      <c r="G22" s="11" t="s">
        <v>62</v>
      </c>
      <c r="H22" s="13">
        <v>400</v>
      </c>
      <c r="I22" s="13">
        <f t="shared" si="1"/>
        <v>12247.2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27</v>
      </c>
      <c r="C23" s="11" t="s">
        <v>26</v>
      </c>
      <c r="D23" s="11" t="s">
        <v>64</v>
      </c>
      <c r="E23" s="12">
        <v>1</v>
      </c>
      <c r="F23" s="11" t="s">
        <v>28</v>
      </c>
      <c r="G23" s="11" t="s">
        <v>65</v>
      </c>
      <c r="H23" s="13">
        <v>3000</v>
      </c>
      <c r="I23" s="13">
        <f t="shared" si="1"/>
        <v>3000</v>
      </c>
      <c r="J23" s="11"/>
      <c r="K23" s="11"/>
      <c r="L23" s="12"/>
      <c r="M23" s="11"/>
      <c r="N23" s="11"/>
      <c r="O23" s="13"/>
      <c r="P23" s="13"/>
      <c r="Q23" s="21">
        <v>1</v>
      </c>
      <c r="R23" s="21" t="s">
        <v>0</v>
      </c>
    </row>
    <row r="24" spans="1:18" ht="50.1" customHeight="1" x14ac:dyDescent="0.2">
      <c r="A24" s="3"/>
      <c r="B24" s="3" t="s">
        <v>29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35006.781000000003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15-128  с переподключением участка магистрали ВЛ 15 кВ № 15-128 от ПС 110 кВ Романово, строительство ВЛ 15 кВ от ВЛ 15-128 до ПС 110 кВ Романово протяженностью около 9 км, строительство ВЛ 15 кВ от ВЛ 15-128 до ВЛ 15-256 протяженностью около 0,3 км в п. Холмогоровка, Петрово, Кузнецкое Зеленоградского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48">
        <f>т3!I20+т4!I24+т5!I20</f>
        <v>35006.781000000003</v>
      </c>
      <c r="D3" s="49"/>
      <c r="E3" s="50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48">
        <f>C3*20%</f>
        <v>7001.3562000000011</v>
      </c>
      <c r="D4" s="49"/>
      <c r="E4" s="50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42008.137200000005</v>
      </c>
      <c r="D5" s="49"/>
      <c r="E5" s="50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56560.001199577127</v>
      </c>
      <c r="D6" s="49"/>
      <c r="E6" s="50"/>
      <c r="F6" s="31"/>
      <c r="G6" s="32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42008.137200000005</v>
      </c>
      <c r="D8" s="49"/>
      <c r="E8" s="50"/>
      <c r="F8" s="29"/>
      <c r="G8" s="30"/>
    </row>
    <row r="9" spans="1:25" ht="90" x14ac:dyDescent="0.25">
      <c r="A9" s="22">
        <v>7</v>
      </c>
      <c r="B9" s="22" t="s">
        <v>43</v>
      </c>
      <c r="C9" s="48">
        <f>SUM(C10:E15)</f>
        <v>17795.19328</v>
      </c>
      <c r="D9" s="49"/>
      <c r="E9" s="50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9"/>
      <c r="G10" s="30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5"/>
      <c r="G11" s="36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5"/>
      <c r="G12" s="36"/>
    </row>
    <row r="13" spans="1:25" ht="15" x14ac:dyDescent="0.2">
      <c r="A13" s="22">
        <v>7.4</v>
      </c>
      <c r="B13" s="22" t="s">
        <v>47</v>
      </c>
      <c r="C13" s="48">
        <v>0</v>
      </c>
      <c r="D13" s="49"/>
      <c r="E13" s="50"/>
      <c r="F13" s="29"/>
      <c r="G13" s="30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9"/>
      <c r="G14" s="30"/>
    </row>
    <row r="15" spans="1:25" ht="15" x14ac:dyDescent="0.2">
      <c r="A15" s="22">
        <v>7.6</v>
      </c>
      <c r="B15" s="22" t="s">
        <v>52</v>
      </c>
      <c r="C15" s="48">
        <f>17.79519328*1000</f>
        <v>17795.19328</v>
      </c>
      <c r="D15" s="49"/>
      <c r="E15" s="50"/>
      <c r="F15" s="29"/>
      <c r="G15" s="30"/>
    </row>
    <row r="16" spans="1:25" ht="75" x14ac:dyDescent="0.2">
      <c r="A16" s="22">
        <v>8</v>
      </c>
      <c r="B16" s="22" t="s">
        <v>49</v>
      </c>
      <c r="C16" s="48">
        <f>C6/1000</f>
        <v>56.56000119957713</v>
      </c>
      <c r="D16" s="49"/>
      <c r="E16" s="50"/>
      <c r="F16" s="29"/>
      <c r="G16" s="30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56560.001199577127</v>
      </c>
      <c r="D18" s="49"/>
      <c r="E18" s="50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2021-03-26T08:33:06Z</dcterms:modified>
</cp:coreProperties>
</file>