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УИ\ЗАКРЫТАЯ\Обосновывающие 2021-2023\L_19-1057\"/>
    </mc:Choice>
  </mc:AlternateContent>
  <bookViews>
    <workbookView xWindow="0" yWindow="0" windowWidth="28800" windowHeight="10935" activeTab="6"/>
  </bookViews>
  <sheets>
    <sheet name="т1" sheetId="1" r:id="rId1"/>
    <sheet name="т2" sheetId="2" r:id="rId2"/>
    <sheet name="т3" sheetId="3" r:id="rId3"/>
    <sheet name="т4" sheetId="4" r:id="rId4"/>
    <sheet name="т5" sheetId="5" r:id="rId5"/>
    <sheet name="c" sheetId="6" r:id="rId6"/>
    <sheet name="т6 " sheetId="8" r:id="rId7"/>
  </sheets>
  <externalReferences>
    <externalReference r:id="rId8"/>
  </externalReferences>
  <calcPr calcId="152511"/>
</workbook>
</file>

<file path=xl/calcChain.xml><?xml version="1.0" encoding="utf-8"?>
<calcChain xmlns="http://schemas.openxmlformats.org/spreadsheetml/2006/main">
  <c r="A11" i="1" l="1"/>
  <c r="C15" i="8" l="1"/>
  <c r="C16" i="6" l="1"/>
  <c r="C16" i="5"/>
  <c r="C16" i="4"/>
  <c r="C16" i="2"/>
  <c r="A8" i="6" l="1"/>
  <c r="A8" i="5"/>
  <c r="A8" i="4"/>
  <c r="A8" i="2"/>
  <c r="C3" i="8"/>
  <c r="C4" i="8" s="1"/>
  <c r="C5" i="8" s="1"/>
  <c r="C9" i="8"/>
  <c r="C8" i="8" l="1"/>
  <c r="C6" i="8"/>
  <c r="C16" i="8" s="1"/>
  <c r="C18" i="8" s="1"/>
  <c r="I25" i="5"/>
  <c r="I24" i="5"/>
  <c r="I23" i="5"/>
  <c r="I22" i="5"/>
  <c r="I21" i="5"/>
  <c r="I20" i="5"/>
  <c r="I26" i="5" s="1"/>
  <c r="A9" i="6" l="1"/>
  <c r="A10" i="6"/>
  <c r="A10" i="5"/>
  <c r="A10" i="4"/>
  <c r="A10" i="3"/>
  <c r="A10" i="2"/>
  <c r="A9" i="5" l="1"/>
  <c r="A9" i="3" l="1"/>
  <c r="A9" i="2"/>
  <c r="A11" i="6" l="1"/>
  <c r="A11" i="5"/>
  <c r="A11" i="4"/>
  <c r="A11" i="3"/>
  <c r="A11" i="2"/>
  <c r="J16" i="6" l="1"/>
  <c r="J16" i="5"/>
  <c r="J16" i="4"/>
  <c r="J16" i="3"/>
  <c r="J16" i="2"/>
</calcChain>
</file>

<file path=xl/sharedStrings.xml><?xml version="1.0" encoding="utf-8"?>
<sst xmlns="http://schemas.openxmlformats.org/spreadsheetml/2006/main" count="855" uniqueCount="77">
  <si>
    <t/>
  </si>
  <si>
    <t>Приложение  № __</t>
  </si>
  <si>
    <t>к приказу Минэнерго России</t>
  </si>
  <si>
    <t>от «__» _____ 2016 г. №___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</si>
  <si>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</si>
  <si>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Инвестиционная программа Акционернова общества "Янтарьэнерго"</t>
  </si>
  <si>
    <t>полное наименование субъекта электроэнергетики</t>
  </si>
  <si>
    <t>Наименование инвестиционного проекта: Реконструкция ВЛ 15 кВ № 15-48 (инв.№ 5114665) с заменой неизолированного провода на СИП-3х70 протяженностью 8,37 км с заменой ж/б опор со сроком эксплуатации более 40 лет в Зеленоградском и Гурьевском районах</t>
  </si>
  <si>
    <t>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</si>
  <si>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 Калининградская обл.</t>
  </si>
  <si>
    <t xml:space="preserve">Таблица 1. Строительство ПС 35-750 кВ </t>
  </si>
  <si>
    <t>№ п/п</t>
  </si>
  <si>
    <t>Наименование</t>
  </si>
  <si>
    <t>План</t>
  </si>
  <si>
    <t>Предложение по корректировке утвержденного плана</t>
  </si>
  <si>
    <t>Наименование и реквизиты документа, согласно которому сформированы технические характеристики (параметры) инвестиционного проекта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</si>
  <si>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</si>
  <si>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</si>
  <si>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Технические характеристики (параметры) инвестиционного проекта</t>
  </si>
  <si>
    <t>Напряжение, кВ</t>
  </si>
  <si>
    <t>Технические характеристики</t>
  </si>
  <si>
    <t>Количество</t>
  </si>
  <si>
    <t>Единицы измерения</t>
  </si>
  <si>
    <t>Номер расценки</t>
  </si>
  <si>
    <t>Укрупненный норматив цены,  тыс рублей (без НДС)</t>
  </si>
  <si>
    <t>Величина затрат, тыс рублей (без НДС)</t>
  </si>
  <si>
    <t>рег.к.</t>
  </si>
  <si>
    <t>примечание</t>
  </si>
  <si>
    <t xml:space="preserve">Итого объем финансовых потребностей, тыс рублей (без НДС) </t>
  </si>
  <si>
    <t>-</t>
  </si>
  <si>
    <t xml:space="preserve">Таблица 2. Реконструкция ПС (элементов ПС), строительство элементов ПС 35-750 кВ </t>
  </si>
  <si>
    <t xml:space="preserve">Таблица 3. Строительство КТП, РП 10(6) кВ </t>
  </si>
  <si>
    <t xml:space="preserve">Таблица 4. Строительство (реконструкция) ВЛ 6-750 кВ </t>
  </si>
  <si>
    <t xml:space="preserve">Таблица 5. Строительство (реконструкция) КЛ 6-500 кВ </t>
  </si>
  <si>
    <t>Таблицы 6. Расчет площади С1 и С2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</si>
  <si>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</si>
  <si>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</si>
  <si>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Итого объем финансовых потребностей, определенный в соответствии с таблицами 1 - 5 в ценах, в которых рассчитаны укрупненные нормативы цены (без НДС)</t>
  </si>
  <si>
    <t>НДС (20%)</t>
  </si>
  <si>
    <t>Итого объем финансовых потребностей ОФПУНЦd, определенный в текущих ценах в соответствии с таблицами 1 - 5 в ценах, в которых рассчитаны укрупненные нормативы цены  (с НДС) 2)</t>
  </si>
  <si>
    <t>Объем финансовых потребностей ОФППРУНЦ (в прогнозных ценах с НДС)</t>
  </si>
  <si>
    <t>Фактический объем финансирования инвестиций по инвестиционному проекту Фd (с НДС) 2)</t>
  </si>
  <si>
    <t>Объем финансовых потребностей DОФПУНЦd  (с НДС) 2)</t>
  </si>
  <si>
    <t>Объем финансирования инвестиций по инвестиционному проекту ОФПРвсего (в прогнозных ценах с НДС), в том числе:</t>
  </si>
  <si>
    <t>2018г.</t>
  </si>
  <si>
    <t>2019г.</t>
  </si>
  <si>
    <t>2020г.</t>
  </si>
  <si>
    <t>2021г.</t>
  </si>
  <si>
    <t>2022г.</t>
  </si>
  <si>
    <t>Объем финансовых потребностей ОФППРУНЦ (в прогнозных ценах млн. руб. с НДС)</t>
  </si>
  <si>
    <t>Дополнительный объем финансовых потребностей согласно Постановление Правительства Российской Федерации 1157</t>
  </si>
  <si>
    <t>Объем финансовых потребностей  по объекту</t>
  </si>
  <si>
    <t>2023г.</t>
  </si>
  <si>
    <t xml:space="preserve">УНЦ КЛ 6-500 кВ (с алюминиевой жилой) </t>
  </si>
  <si>
    <t>150 мм2</t>
  </si>
  <si>
    <t xml:space="preserve">1 км </t>
  </si>
  <si>
    <t>К1-06-1</t>
  </si>
  <si>
    <t xml:space="preserve">УНЦ на устройство траншеи КЛ и восстановление благоустройства по трассе </t>
  </si>
  <si>
    <t>одна цепь КЛ благоустройство по трассе без учета воостановления газонов</t>
  </si>
  <si>
    <t>1 км по трассе</t>
  </si>
  <si>
    <t>Б2-02 - 1</t>
  </si>
  <si>
    <t>одна цепь КЛ благоустройство по трассе с учетом восстановления газонов</t>
  </si>
  <si>
    <t>Б2-02-3</t>
  </si>
  <si>
    <t>УНЦ на восстановление дорожного покрытия при прокладке КЛ</t>
  </si>
  <si>
    <t>Тротуар</t>
  </si>
  <si>
    <r>
      <t>1 м</t>
    </r>
    <r>
      <rPr>
        <vertAlign val="superscript"/>
        <sz val="12"/>
        <rFont val="Arial"/>
        <family val="2"/>
        <charset val="204"/>
      </rPr>
      <t>2</t>
    </r>
  </si>
  <si>
    <t>Б4-01</t>
  </si>
  <si>
    <t xml:space="preserve">УНЦ выполнения специального перехода кабельной линии методом ГНБ </t>
  </si>
  <si>
    <t>Диаметр труб 160-300 мм</t>
  </si>
  <si>
    <t>Н1-02</t>
  </si>
  <si>
    <t>2 трубы</t>
  </si>
  <si>
    <t xml:space="preserve">Затраты на проектно-изыскательские работы по КЛ </t>
  </si>
  <si>
    <t>П5-01</t>
  </si>
  <si>
    <t>Год раскрытия информации: 2021</t>
  </si>
  <si>
    <t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от 31.12.2019 № 639/6</t>
  </si>
  <si>
    <t>Идентификатор инвестиционного проекта: L_19-1057</t>
  </si>
  <si>
    <t xml:space="preserve">Наименование инвестиционного проекта: Строительство КЛ 6 кВ взамен существующей КЛ 6 кВ № 08-30 (инв. № 5006794) от ТП 6/0,4 кВ № 30 до ТП 6/0,4 кВ № 8 протяженностью 0,716 км в г. Советск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</si>
</sst>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\ ##0.00"/>
    <numFmt numFmtId="165" formatCode="_-* #,##0.0\ _₽_-;\-* #,##0.0\ _₽_-;_-* &quot;-&quot;?\ _₽_-;_-@_-"/>
    <numFmt numFmtId="166" formatCode="0.000"/>
  </numFmts>
  <fonts count="20" x14ac:knownFonts="1">
    <font>
      <sz val="11"/>
      <name val="Arial"/>
      <family val="1"/>
    </font>
    <font>
      <sz val="12"/>
      <name val="Arial"/>
      <family val="1"/>
    </font>
    <font>
      <sz val="11"/>
      <name val="Arial"/>
      <family val="1"/>
    </font>
    <font>
      <b/>
      <sz val="14"/>
      <name val="Arial"/>
      <family val="1"/>
    </font>
    <font>
      <sz val="12"/>
      <name val="Arial"/>
      <family val="1"/>
    </font>
    <font>
      <sz val="10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Calibri"/>
      <family val="2"/>
      <charset val="204"/>
    </font>
    <font>
      <sz val="12"/>
      <name val="Times New Roman"/>
      <family val="1"/>
      <charset val="204"/>
    </font>
    <font>
      <sz val="12"/>
      <color rgb="FFFF0000"/>
      <name val="Calibri"/>
      <family val="2"/>
      <charset val="204"/>
    </font>
    <font>
      <sz val="12"/>
      <name val="Arial"/>
      <family val="2"/>
      <charset val="204"/>
    </font>
    <font>
      <sz val="12"/>
      <color rgb="FFFF3399"/>
      <name val="Times New Roman"/>
      <family val="1"/>
      <charset val="204"/>
    </font>
    <font>
      <vertAlign val="superscript"/>
      <sz val="12"/>
      <name val="Arial"/>
      <family val="2"/>
      <charset val="204"/>
    </font>
    <font>
      <sz val="11"/>
      <color rgb="FFFF0000"/>
      <name val="Arial"/>
      <family val="1"/>
    </font>
    <font>
      <sz val="12"/>
      <color rgb="FFFF0000"/>
      <name val="Arial"/>
      <family val="1"/>
    </font>
    <font>
      <sz val="12"/>
      <color theme="1"/>
      <name val="Arial"/>
      <family val="1"/>
    </font>
    <font>
      <sz val="11"/>
      <color rgb="FF1F497D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2" fillId="0" borderId="0"/>
  </cellStyleXfs>
  <cellXfs count="74">
    <xf numFmtId="0" fontId="0" fillId="0" borderId="0" xfId="0"/>
    <xf numFmtId="0" fontId="1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right" vertical="center" wrapText="1"/>
    </xf>
    <xf numFmtId="1" fontId="7" fillId="0" borderId="2" xfId="1" applyNumberFormat="1" applyFont="1" applyBorder="1" applyAlignment="1">
      <alignment horizontal="center" vertical="center" wrapText="1"/>
    </xf>
    <xf numFmtId="2" fontId="8" fillId="0" borderId="3" xfId="1" applyNumberFormat="1" applyFont="1" applyBorder="1" applyAlignment="1">
      <alignment horizontal="center" vertical="center"/>
    </xf>
    <xf numFmtId="164" fontId="9" fillId="0" borderId="4" xfId="1" applyNumberFormat="1" applyFont="1" applyBorder="1" applyAlignment="1">
      <alignment horizontal="right" vertical="center"/>
    </xf>
    <xf numFmtId="0" fontId="10" fillId="0" borderId="6" xfId="0" applyFont="1" applyFill="1" applyBorder="1" applyAlignment="1">
      <alignment horizontal="center" vertical="center" wrapText="1"/>
    </xf>
    <xf numFmtId="1" fontId="11" fillId="0" borderId="6" xfId="0" applyNumberFormat="1" applyFont="1" applyFill="1" applyBorder="1" applyAlignment="1">
      <alignment horizontal="center" vertical="center"/>
    </xf>
    <xf numFmtId="165" fontId="12" fillId="0" borderId="6" xfId="0" applyNumberFormat="1" applyFont="1" applyFill="1" applyBorder="1" applyAlignment="1">
      <alignment horizontal="center" vertical="center" wrapText="1"/>
    </xf>
    <xf numFmtId="165" fontId="10" fillId="2" borderId="6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4" fontId="14" fillId="0" borderId="0" xfId="0" applyNumberFormat="1" applyFont="1" applyFill="1" applyBorder="1"/>
    <xf numFmtId="1" fontId="1" fillId="0" borderId="5" xfId="1" applyNumberFormat="1" applyFont="1" applyBorder="1" applyAlignment="1">
      <alignment horizontal="center" vertical="center" wrapText="1"/>
    </xf>
    <xf numFmtId="2" fontId="1" fillId="0" borderId="5" xfId="1" applyNumberFormat="1" applyFont="1" applyBorder="1" applyAlignment="1">
      <alignment horizontal="center" vertical="center"/>
    </xf>
    <xf numFmtId="164" fontId="1" fillId="0" borderId="5" xfId="1" applyNumberFormat="1" applyFont="1" applyBorder="1" applyAlignment="1">
      <alignment horizontal="right" vertical="center"/>
    </xf>
    <xf numFmtId="165" fontId="10" fillId="4" borderId="6" xfId="0" applyNumberFormat="1" applyFont="1" applyFill="1" applyBorder="1" applyAlignment="1">
      <alignment horizontal="center" vertical="center" wrapText="1"/>
    </xf>
    <xf numFmtId="0" fontId="0" fillId="0" borderId="0" xfId="0"/>
    <xf numFmtId="1" fontId="1" fillId="4" borderId="5" xfId="1" applyNumberFormat="1" applyFont="1" applyFill="1" applyBorder="1" applyAlignment="1">
      <alignment horizontal="center" vertical="center" wrapText="1"/>
    </xf>
    <xf numFmtId="164" fontId="1" fillId="4" borderId="5" xfId="1" applyNumberFormat="1" applyFont="1" applyFill="1" applyBorder="1" applyAlignment="1">
      <alignment horizontal="right" vertical="center"/>
    </xf>
    <xf numFmtId="164" fontId="1" fillId="4" borderId="10" xfId="1" applyNumberFormat="1" applyFont="1" applyFill="1" applyBorder="1" applyAlignment="1">
      <alignment horizontal="right" vertical="center"/>
    </xf>
    <xf numFmtId="0" fontId="0" fillId="4" borderId="6" xfId="0" applyFill="1" applyBorder="1"/>
    <xf numFmtId="0" fontId="0" fillId="4" borderId="0" xfId="0" applyFill="1"/>
    <xf numFmtId="1" fontId="1" fillId="0" borderId="11" xfId="1" applyNumberFormat="1" applyFont="1" applyBorder="1" applyAlignment="1">
      <alignment horizontal="center" vertical="center" wrapText="1"/>
    </xf>
    <xf numFmtId="2" fontId="1" fillId="0" borderId="11" xfId="1" applyNumberFormat="1" applyFont="1" applyBorder="1" applyAlignment="1">
      <alignment horizontal="center" vertical="center"/>
    </xf>
    <xf numFmtId="164" fontId="1" fillId="0" borderId="11" xfId="1" applyNumberFormat="1" applyFont="1" applyBorder="1" applyAlignment="1">
      <alignment horizontal="right" vertical="center"/>
    </xf>
    <xf numFmtId="2" fontId="0" fillId="0" borderId="0" xfId="0" applyNumberFormat="1"/>
    <xf numFmtId="0" fontId="2" fillId="0" borderId="0" xfId="0" applyFont="1"/>
    <xf numFmtId="0" fontId="0" fillId="0" borderId="0" xfId="0" applyFont="1"/>
    <xf numFmtId="166" fontId="1" fillId="0" borderId="5" xfId="1" applyNumberFormat="1" applyFont="1" applyBorder="1" applyAlignment="1">
      <alignment horizontal="center" vertical="center"/>
    </xf>
    <xf numFmtId="166" fontId="1" fillId="4" borderId="5" xfId="1" applyNumberFormat="1" applyFont="1" applyFill="1" applyBorder="1" applyAlignment="1">
      <alignment horizontal="center" vertical="center"/>
    </xf>
    <xf numFmtId="0" fontId="16" fillId="0" borderId="0" xfId="0" applyFont="1"/>
    <xf numFmtId="1" fontId="17" fillId="0" borderId="2" xfId="1" applyNumberFormat="1" applyFont="1" applyBorder="1" applyAlignment="1">
      <alignment horizontal="center" vertical="center" wrapText="1"/>
    </xf>
    <xf numFmtId="2" fontId="17" fillId="0" borderId="3" xfId="1" applyNumberFormat="1" applyFont="1" applyBorder="1" applyAlignment="1">
      <alignment horizontal="center" vertical="center"/>
    </xf>
    <xf numFmtId="1" fontId="18" fillId="0" borderId="5" xfId="1" applyNumberFormat="1" applyFont="1" applyBorder="1" applyAlignment="1">
      <alignment horizontal="center" vertical="center" wrapText="1"/>
    </xf>
    <xf numFmtId="0" fontId="0" fillId="0" borderId="0" xfId="0"/>
    <xf numFmtId="0" fontId="1" fillId="0" borderId="5" xfId="1" applyFont="1" applyBorder="1" applyAlignment="1">
      <alignment horizontal="center" vertical="center" wrapText="1"/>
    </xf>
    <xf numFmtId="0" fontId="1" fillId="0" borderId="12" xfId="1" applyFont="1" applyBorder="1" applyAlignment="1">
      <alignment horizontal="center" vertical="center" wrapText="1"/>
    </xf>
    <xf numFmtId="0" fontId="1" fillId="0" borderId="0" xfId="1" applyFont="1" applyBorder="1" applyAlignment="1">
      <alignment horizontal="center" vertical="center" wrapText="1"/>
    </xf>
    <xf numFmtId="0" fontId="0" fillId="0" borderId="6" xfId="0" applyBorder="1"/>
    <xf numFmtId="0" fontId="0" fillId="0" borderId="0" xfId="0" applyBorder="1"/>
    <xf numFmtId="2" fontId="0" fillId="0" borderId="6" xfId="0" applyNumberFormat="1" applyBorder="1"/>
    <xf numFmtId="2" fontId="0" fillId="0" borderId="0" xfId="0" applyNumberFormat="1" applyBorder="1"/>
    <xf numFmtId="4" fontId="0" fillId="0" borderId="6" xfId="0" applyNumberFormat="1" applyBorder="1"/>
    <xf numFmtId="4" fontId="0" fillId="0" borderId="0" xfId="0" applyNumberFormat="1" applyBorder="1"/>
    <xf numFmtId="4" fontId="11" fillId="4" borderId="0" xfId="0" applyNumberFormat="1" applyFont="1" applyFill="1" applyBorder="1"/>
    <xf numFmtId="0" fontId="19" fillId="0" borderId="6" xfId="0" applyFont="1" applyBorder="1" applyAlignment="1">
      <alignment vertical="center"/>
    </xf>
    <xf numFmtId="0" fontId="19" fillId="0" borderId="0" xfId="0" applyFont="1" applyBorder="1" applyAlignment="1">
      <alignment vertical="center"/>
    </xf>
    <xf numFmtId="0" fontId="0" fillId="4" borderId="0" xfId="0" applyFill="1" applyBorder="1"/>
    <xf numFmtId="0" fontId="0" fillId="4" borderId="0" xfId="0" applyFont="1" applyFill="1"/>
    <xf numFmtId="4" fontId="16" fillId="0" borderId="0" xfId="0" applyNumberFormat="1" applyFont="1"/>
    <xf numFmtId="0" fontId="5" fillId="0" borderId="0" xfId="1" applyFont="1" applyAlignment="1">
      <alignment horizontal="center" vertical="center" wrapText="1"/>
    </xf>
    <xf numFmtId="0" fontId="0" fillId="0" borderId="0" xfId="0"/>
    <xf numFmtId="0" fontId="6" fillId="0" borderId="0" xfId="1" applyFont="1" applyAlignment="1">
      <alignment horizontal="left" vertical="top" wrapText="1"/>
    </xf>
    <xf numFmtId="0" fontId="4" fillId="0" borderId="0" xfId="1" applyFont="1" applyAlignment="1">
      <alignment horizontal="center" vertical="center" wrapText="1"/>
    </xf>
    <xf numFmtId="0" fontId="1" fillId="0" borderId="1" xfId="1" applyFont="1" applyBorder="1" applyAlignment="1">
      <alignment horizontal="center" vertical="center" wrapText="1"/>
    </xf>
    <xf numFmtId="0" fontId="1" fillId="0" borderId="10" xfId="1" applyFont="1" applyBorder="1" applyAlignment="1">
      <alignment horizontal="center" vertical="center" wrapText="1"/>
    </xf>
    <xf numFmtId="0" fontId="1" fillId="0" borderId="13" xfId="1" applyFont="1" applyBorder="1" applyAlignment="1">
      <alignment horizontal="center" vertical="center" wrapText="1"/>
    </xf>
    <xf numFmtId="0" fontId="1" fillId="0" borderId="14" xfId="1" applyFont="1" applyBorder="1" applyAlignment="1">
      <alignment horizontal="center" vertical="center" wrapText="1"/>
    </xf>
    <xf numFmtId="0" fontId="1" fillId="0" borderId="0" xfId="1" applyFont="1" applyAlignment="1">
      <alignment horizontal="center" vertical="center" wrapText="1"/>
    </xf>
    <xf numFmtId="0" fontId="1" fillId="0" borderId="0" xfId="1" applyFont="1" applyAlignment="1">
      <alignment horizontal="left" vertical="top" wrapText="1"/>
    </xf>
    <xf numFmtId="0" fontId="2" fillId="0" borderId="0" xfId="1" applyFont="1" applyAlignment="1">
      <alignment horizontal="right" vertical="center" wrapText="1"/>
    </xf>
    <xf numFmtId="0" fontId="3" fillId="0" borderId="0" xfId="1" applyFont="1" applyAlignment="1">
      <alignment horizontal="center" vertical="center" wrapText="1"/>
    </xf>
    <xf numFmtId="4" fontId="13" fillId="3" borderId="7" xfId="0" applyNumberFormat="1" applyFont="1" applyFill="1" applyBorder="1" applyAlignment="1">
      <alignment horizontal="right" vertical="center"/>
    </xf>
    <xf numFmtId="4" fontId="13" fillId="3" borderId="8" xfId="0" applyNumberFormat="1" applyFont="1" applyFill="1" applyBorder="1" applyAlignment="1">
      <alignment horizontal="right" vertical="center"/>
    </xf>
    <xf numFmtId="4" fontId="13" fillId="3" borderId="9" xfId="0" applyNumberFormat="1" applyFont="1" applyFill="1" applyBorder="1" applyAlignment="1">
      <alignment horizontal="right" vertical="center"/>
    </xf>
    <xf numFmtId="4" fontId="13" fillId="4" borderId="7" xfId="0" applyNumberFormat="1" applyFont="1" applyFill="1" applyBorder="1" applyAlignment="1">
      <alignment horizontal="right" vertical="center"/>
    </xf>
    <xf numFmtId="4" fontId="13" fillId="4" borderId="8" xfId="0" applyNumberFormat="1" applyFont="1" applyFill="1" applyBorder="1" applyAlignment="1">
      <alignment horizontal="right" vertical="center"/>
    </xf>
    <xf numFmtId="4" fontId="13" fillId="4" borderId="9" xfId="0" applyNumberFormat="1" applyFont="1" applyFill="1" applyBorder="1" applyAlignment="1">
      <alignment horizontal="right" vertical="center"/>
    </xf>
    <xf numFmtId="0" fontId="1" fillId="0" borderId="7" xfId="1" applyFont="1" applyBorder="1" applyAlignment="1">
      <alignment horizontal="center" vertical="center" wrapText="1"/>
    </xf>
    <xf numFmtId="0" fontId="1" fillId="0" borderId="8" xfId="1" applyFont="1" applyBorder="1" applyAlignment="1">
      <alignment horizontal="center" vertical="center" wrapText="1"/>
    </xf>
    <xf numFmtId="0" fontId="1" fillId="0" borderId="9" xfId="1" applyFont="1" applyBorder="1" applyAlignment="1">
      <alignment horizontal="center" vertical="center" wrapText="1"/>
    </xf>
    <xf numFmtId="4" fontId="1" fillId="3" borderId="7" xfId="0" applyNumberFormat="1" applyFont="1" applyFill="1" applyBorder="1" applyAlignment="1">
      <alignment horizontal="right" vertical="center"/>
    </xf>
    <xf numFmtId="4" fontId="1" fillId="3" borderId="8" xfId="0" applyNumberFormat="1" applyFont="1" applyFill="1" applyBorder="1" applyAlignment="1">
      <alignment horizontal="right" vertical="center"/>
    </xf>
    <xf numFmtId="4" fontId="1" fillId="3" borderId="9" xfId="0" applyNumberFormat="1" applyFont="1" applyFill="1" applyBorder="1" applyAlignment="1">
      <alignment horizontal="right" vertical="center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emehina-AV\Desktop\&#1088;&#1072;&#1073;&#1086;&#1095;&#1072;&#1103;\&#1085;&#1086;&#1074;&#1072;&#1103;%20&#1087;&#1088;&#1086;&#1075;&#1088;&#1072;&#1084;&#1084;&#1072;\&#1048;&#1076;&#1091;%20&#1087;&#1086;%20&#1089;&#1087;&#1080;&#1089;&#1082;&#1091;%20&#1058;&#1072;&#1085;&#1080;%20&#1089;%2021%20&#1103;&#1085;&#1074;\&#1045;0625_1023900764832_20_0_16-025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1"/>
      <sheetName val="т2"/>
      <sheetName val="т3"/>
      <sheetName val="т4"/>
      <sheetName val="т5"/>
      <sheetName val="c"/>
      <sheetName val="т6"/>
    </sheetNames>
    <sheetDataSet>
      <sheetData sheetId="0">
        <row r="11">
          <cell r="A11" t="str">
            <v>Решение от утверждении инвестиционной программы отсутствует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A10" sqref="A10:P10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60" t="s">
        <v>1</v>
      </c>
      <c r="P1" s="60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60" t="s">
        <v>2</v>
      </c>
      <c r="P2" s="60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60" t="s">
        <v>3</v>
      </c>
      <c r="P3" s="60" t="s">
        <v>0</v>
      </c>
    </row>
    <row r="4" spans="1:16" ht="45" customHeight="1" x14ac:dyDescent="0.2">
      <c r="A4" s="61" t="s">
        <v>4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</row>
    <row r="5" spans="1:16" x14ac:dyDescent="0.2">
      <c r="A5" t="s">
        <v>0</v>
      </c>
    </row>
    <row r="6" spans="1:16" x14ac:dyDescent="0.2">
      <c r="A6" s="53" t="s">
        <v>5</v>
      </c>
      <c r="B6" s="51"/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</row>
    <row r="7" spans="1:16" x14ac:dyDescent="0.2">
      <c r="A7" s="50" t="s">
        <v>6</v>
      </c>
      <c r="B7" s="51"/>
      <c r="C7" s="51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</row>
    <row r="8" spans="1:16" x14ac:dyDescent="0.2">
      <c r="A8" s="58" t="s">
        <v>73</v>
      </c>
      <c r="B8" s="51"/>
      <c r="C8" s="51"/>
      <c r="D8" s="51"/>
      <c r="E8" s="51"/>
      <c r="F8" s="51"/>
      <c r="G8" s="51"/>
      <c r="H8" s="51"/>
      <c r="I8" s="51"/>
      <c r="J8" s="51"/>
      <c r="K8" s="51"/>
      <c r="L8" s="51"/>
      <c r="M8" s="51"/>
      <c r="N8" s="51"/>
      <c r="O8" s="51"/>
      <c r="P8" s="51"/>
    </row>
    <row r="9" spans="1:16" ht="34.5" customHeight="1" x14ac:dyDescent="0.2">
      <c r="A9" s="59" t="s">
        <v>76</v>
      </c>
      <c r="B9" s="51"/>
      <c r="C9" s="51"/>
      <c r="D9" s="51"/>
      <c r="E9" s="51"/>
      <c r="F9" s="51"/>
      <c r="G9" s="51"/>
      <c r="H9" s="51"/>
      <c r="I9" s="51"/>
      <c r="J9" s="51"/>
      <c r="K9" s="51"/>
      <c r="L9" s="51"/>
      <c r="M9" s="51"/>
      <c r="N9" s="51"/>
      <c r="O9" s="51"/>
      <c r="P9" s="51"/>
    </row>
    <row r="10" spans="1:16" x14ac:dyDescent="0.2">
      <c r="A10" s="59" t="s">
        <v>75</v>
      </c>
      <c r="B10" s="51"/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51"/>
      <c r="N10" s="51"/>
      <c r="O10" s="51"/>
      <c r="P10" s="51"/>
    </row>
    <row r="11" spans="1:16" ht="14.25" customHeight="1" x14ac:dyDescent="0.2">
      <c r="A11" s="59" t="str">
        <f>[1]т1!A11</f>
        <v>Решение от утверждении инвестиционной программы отсутствует</v>
      </c>
      <c r="B11" s="51"/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51"/>
      <c r="N11" s="51"/>
      <c r="O11" s="51"/>
      <c r="P11" s="51"/>
    </row>
    <row r="12" spans="1:16" x14ac:dyDescent="0.2">
      <c r="A12" s="50" t="s">
        <v>8</v>
      </c>
      <c r="B12" s="51"/>
      <c r="C12" s="51"/>
      <c r="D12" s="51"/>
      <c r="E12" s="51"/>
      <c r="F12" s="51"/>
      <c r="G12" s="51"/>
      <c r="H12" s="51"/>
      <c r="I12" s="51"/>
      <c r="J12" s="51"/>
      <c r="K12" s="51"/>
      <c r="L12" s="51"/>
      <c r="M12" s="51"/>
      <c r="N12" s="51"/>
      <c r="O12" s="51"/>
      <c r="P12" s="51"/>
    </row>
    <row r="13" spans="1:16" x14ac:dyDescent="0.2">
      <c r="A13" s="52" t="s">
        <v>9</v>
      </c>
      <c r="B13" s="51"/>
      <c r="C13" s="51"/>
      <c r="D13" s="51"/>
      <c r="E13" s="51"/>
      <c r="F13" s="51"/>
      <c r="G13" s="51"/>
      <c r="H13" s="51"/>
      <c r="I13" s="51"/>
      <c r="J13" s="51"/>
      <c r="K13" s="51"/>
      <c r="L13" s="51"/>
      <c r="M13" s="51"/>
      <c r="N13" s="51"/>
      <c r="O13" s="51"/>
      <c r="P13" s="51"/>
    </row>
    <row r="14" spans="1:16" x14ac:dyDescent="0.2">
      <c r="A14" s="53" t="s">
        <v>10</v>
      </c>
      <c r="B14" s="51"/>
      <c r="C14" s="51"/>
      <c r="D14" s="51"/>
      <c r="E14" s="51"/>
      <c r="F14" s="51"/>
      <c r="G14" s="51"/>
      <c r="H14" s="51"/>
      <c r="I14" s="51"/>
      <c r="J14" s="51"/>
      <c r="K14" s="51"/>
      <c r="L14" s="51"/>
      <c r="M14" s="51"/>
      <c r="N14" s="51"/>
      <c r="O14" s="51"/>
      <c r="P14" s="51"/>
    </row>
    <row r="15" spans="1:16" x14ac:dyDescent="0.2">
      <c r="A15" s="54" t="s">
        <v>11</v>
      </c>
      <c r="B15" s="54" t="s">
        <v>12</v>
      </c>
      <c r="C15" s="54" t="s">
        <v>13</v>
      </c>
      <c r="D15" s="54" t="s">
        <v>0</v>
      </c>
      <c r="E15" s="54" t="s">
        <v>0</v>
      </c>
      <c r="F15" s="54" t="s">
        <v>0</v>
      </c>
      <c r="G15" s="54" t="s">
        <v>0</v>
      </c>
      <c r="H15" s="54" t="s">
        <v>0</v>
      </c>
      <c r="I15" s="54" t="s">
        <v>0</v>
      </c>
      <c r="J15" s="54" t="s">
        <v>14</v>
      </c>
      <c r="K15" s="54" t="s">
        <v>0</v>
      </c>
      <c r="L15" s="54" t="s">
        <v>0</v>
      </c>
      <c r="M15" s="54" t="s">
        <v>0</v>
      </c>
      <c r="N15" s="54" t="s">
        <v>0</v>
      </c>
      <c r="O15" s="54" t="s">
        <v>0</v>
      </c>
      <c r="P15" s="54" t="s">
        <v>0</v>
      </c>
    </row>
    <row r="16" spans="1:16" ht="43.5" customHeight="1" x14ac:dyDescent="0.2">
      <c r="A16" s="54" t="s">
        <v>0</v>
      </c>
      <c r="B16" s="54" t="s">
        <v>0</v>
      </c>
      <c r="C16" s="55" t="s">
        <v>74</v>
      </c>
      <c r="D16" s="56" t="s">
        <v>0</v>
      </c>
      <c r="E16" s="56" t="s">
        <v>0</v>
      </c>
      <c r="F16" s="56" t="s">
        <v>0</v>
      </c>
      <c r="G16" s="56" t="s">
        <v>0</v>
      </c>
      <c r="H16" s="56" t="s">
        <v>0</v>
      </c>
      <c r="I16" s="57" t="s">
        <v>0</v>
      </c>
      <c r="J16" s="55" t="s">
        <v>74</v>
      </c>
      <c r="K16" s="56" t="s">
        <v>0</v>
      </c>
      <c r="L16" s="56" t="s">
        <v>0</v>
      </c>
      <c r="M16" s="56" t="s">
        <v>0</v>
      </c>
      <c r="N16" s="56" t="s">
        <v>0</v>
      </c>
      <c r="O16" s="56" t="s">
        <v>0</v>
      </c>
      <c r="P16" s="57" t="s">
        <v>0</v>
      </c>
    </row>
    <row r="17" spans="1:18" ht="30" customHeight="1" x14ac:dyDescent="0.2">
      <c r="A17" s="54" t="s">
        <v>0</v>
      </c>
      <c r="B17" s="54" t="s">
        <v>0</v>
      </c>
      <c r="C17" s="54" t="s">
        <v>16</v>
      </c>
      <c r="D17" s="54" t="s">
        <v>0</v>
      </c>
      <c r="E17" s="54" t="s">
        <v>0</v>
      </c>
      <c r="F17" s="54" t="s">
        <v>0</v>
      </c>
      <c r="G17" s="54" t="s">
        <v>17</v>
      </c>
      <c r="H17" s="54" t="s">
        <v>0</v>
      </c>
      <c r="I17" s="54" t="s">
        <v>0</v>
      </c>
      <c r="J17" s="54" t="s">
        <v>18</v>
      </c>
      <c r="K17" s="54" t="s">
        <v>0</v>
      </c>
      <c r="L17" s="54" t="s">
        <v>0</v>
      </c>
      <c r="M17" s="54" t="s">
        <v>0</v>
      </c>
      <c r="N17" s="54" t="s">
        <v>17</v>
      </c>
      <c r="O17" s="54" t="s">
        <v>0</v>
      </c>
      <c r="P17" s="54" t="s">
        <v>0</v>
      </c>
    </row>
    <row r="18" spans="1:18" ht="60" x14ac:dyDescent="0.2">
      <c r="A18" s="54" t="s">
        <v>0</v>
      </c>
      <c r="B18" s="54" t="s">
        <v>0</v>
      </c>
      <c r="C18" s="1" t="s">
        <v>19</v>
      </c>
      <c r="D18" s="1" t="s">
        <v>20</v>
      </c>
      <c r="E18" s="1" t="s">
        <v>21</v>
      </c>
      <c r="F18" s="1" t="s">
        <v>22</v>
      </c>
      <c r="G18" s="1" t="s">
        <v>23</v>
      </c>
      <c r="H18" s="1" t="s">
        <v>24</v>
      </c>
      <c r="I18" s="1" t="s">
        <v>25</v>
      </c>
      <c r="J18" s="1" t="s">
        <v>19</v>
      </c>
      <c r="K18" s="1" t="s">
        <v>20</v>
      </c>
      <c r="L18" s="1" t="s">
        <v>21</v>
      </c>
      <c r="M18" s="1" t="s">
        <v>22</v>
      </c>
      <c r="N18" s="1" t="s">
        <v>23</v>
      </c>
      <c r="O18" s="1" t="s">
        <v>24</v>
      </c>
      <c r="P18" s="1" t="s">
        <v>25</v>
      </c>
      <c r="Q18" s="1" t="s">
        <v>26</v>
      </c>
      <c r="R18" s="1" t="s">
        <v>27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28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29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60" t="s">
        <v>1</v>
      </c>
      <c r="P1" s="60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60" t="s">
        <v>2</v>
      </c>
      <c r="P2" s="60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60" t="s">
        <v>3</v>
      </c>
      <c r="P3" s="60" t="s">
        <v>0</v>
      </c>
    </row>
    <row r="4" spans="1:16" ht="45" customHeight="1" x14ac:dyDescent="0.2">
      <c r="A4" s="61" t="s">
        <v>4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</row>
    <row r="5" spans="1:16" x14ac:dyDescent="0.2">
      <c r="A5" t="s">
        <v>0</v>
      </c>
    </row>
    <row r="6" spans="1:16" x14ac:dyDescent="0.2">
      <c r="A6" s="53" t="s">
        <v>5</v>
      </c>
      <c r="B6" s="51"/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</row>
    <row r="7" spans="1:16" x14ac:dyDescent="0.2">
      <c r="A7" s="50" t="s">
        <v>6</v>
      </c>
      <c r="B7" s="51"/>
      <c r="C7" s="51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</row>
    <row r="8" spans="1:16" x14ac:dyDescent="0.2">
      <c r="A8" s="58" t="str">
        <f>т1!A8</f>
        <v>Год раскрытия информации: 2021</v>
      </c>
      <c r="B8" s="51"/>
      <c r="C8" s="51"/>
      <c r="D8" s="51"/>
      <c r="E8" s="51"/>
      <c r="F8" s="51"/>
      <c r="G8" s="51"/>
      <c r="H8" s="51"/>
      <c r="I8" s="51"/>
      <c r="J8" s="51"/>
      <c r="K8" s="51"/>
      <c r="L8" s="51"/>
      <c r="M8" s="51"/>
      <c r="N8" s="51"/>
      <c r="O8" s="51"/>
      <c r="P8" s="51"/>
    </row>
    <row r="9" spans="1:16" ht="36.75" customHeight="1" x14ac:dyDescent="0.2">
      <c r="A9" s="52" t="str">
        <f>т1!A9</f>
        <v xml:space="preserve">Наименование инвестиционного проекта: Строительство КЛ 6 кВ взамен существующей КЛ 6 кВ № 08-30 (инв. № 5006794) от ТП 6/0,4 кВ № 30 до ТП 6/0,4 кВ № 8 протяженностью 0,716 км в г. Советск </v>
      </c>
      <c r="B9" s="51"/>
      <c r="C9" s="51"/>
      <c r="D9" s="51"/>
      <c r="E9" s="51"/>
      <c r="F9" s="51"/>
      <c r="G9" s="51"/>
      <c r="H9" s="51"/>
      <c r="I9" s="51"/>
      <c r="J9" s="51"/>
      <c r="K9" s="51"/>
      <c r="L9" s="51"/>
      <c r="M9" s="51"/>
      <c r="N9" s="51"/>
      <c r="O9" s="51"/>
      <c r="P9" s="51"/>
    </row>
    <row r="10" spans="1:16" x14ac:dyDescent="0.2">
      <c r="A10" s="52" t="str">
        <f>т1!A10</f>
        <v>Идентификатор инвестиционного проекта: L_19-1057</v>
      </c>
      <c r="B10" s="51"/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51"/>
      <c r="N10" s="51"/>
      <c r="O10" s="51"/>
      <c r="P10" s="51"/>
    </row>
    <row r="11" spans="1:16" x14ac:dyDescent="0.2">
      <c r="A11" s="52" t="str">
        <f>т1!A11</f>
        <v>Решение от утверждении инвестиционной программы отсутствует</v>
      </c>
      <c r="B11" s="51"/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51"/>
      <c r="N11" s="51"/>
      <c r="O11" s="51"/>
      <c r="P11" s="51"/>
    </row>
    <row r="12" spans="1:16" x14ac:dyDescent="0.2">
      <c r="A12" s="50" t="s">
        <v>8</v>
      </c>
      <c r="B12" s="51"/>
      <c r="C12" s="51"/>
      <c r="D12" s="51"/>
      <c r="E12" s="51"/>
      <c r="F12" s="51"/>
      <c r="G12" s="51"/>
      <c r="H12" s="51"/>
      <c r="I12" s="51"/>
      <c r="J12" s="51"/>
      <c r="K12" s="51"/>
      <c r="L12" s="51"/>
      <c r="M12" s="51"/>
      <c r="N12" s="51"/>
      <c r="O12" s="51"/>
      <c r="P12" s="51"/>
    </row>
    <row r="13" spans="1:16" x14ac:dyDescent="0.2">
      <c r="A13" s="52" t="s">
        <v>9</v>
      </c>
      <c r="B13" s="51"/>
      <c r="C13" s="51"/>
      <c r="D13" s="51"/>
      <c r="E13" s="51"/>
      <c r="F13" s="51"/>
      <c r="G13" s="51"/>
      <c r="H13" s="51"/>
      <c r="I13" s="51"/>
      <c r="J13" s="51"/>
      <c r="K13" s="51"/>
      <c r="L13" s="51"/>
      <c r="M13" s="51"/>
      <c r="N13" s="51"/>
      <c r="O13" s="51"/>
      <c r="P13" s="51"/>
    </row>
    <row r="14" spans="1:16" x14ac:dyDescent="0.2">
      <c r="A14" s="53" t="s">
        <v>30</v>
      </c>
      <c r="B14" s="51"/>
      <c r="C14" s="51"/>
      <c r="D14" s="51"/>
      <c r="E14" s="51"/>
      <c r="F14" s="51"/>
      <c r="G14" s="51"/>
      <c r="H14" s="51"/>
      <c r="I14" s="51"/>
      <c r="J14" s="51"/>
      <c r="K14" s="51"/>
      <c r="L14" s="51"/>
      <c r="M14" s="51"/>
      <c r="N14" s="51"/>
      <c r="O14" s="51"/>
      <c r="P14" s="51"/>
    </row>
    <row r="15" spans="1:16" x14ac:dyDescent="0.2">
      <c r="A15" s="54" t="s">
        <v>11</v>
      </c>
      <c r="B15" s="54" t="s">
        <v>12</v>
      </c>
      <c r="C15" s="54" t="s">
        <v>13</v>
      </c>
      <c r="D15" s="54" t="s">
        <v>0</v>
      </c>
      <c r="E15" s="54" t="s">
        <v>0</v>
      </c>
      <c r="F15" s="54" t="s">
        <v>0</v>
      </c>
      <c r="G15" s="54" t="s">
        <v>0</v>
      </c>
      <c r="H15" s="54" t="s">
        <v>0</v>
      </c>
      <c r="I15" s="54" t="s">
        <v>0</v>
      </c>
      <c r="J15" s="54" t="s">
        <v>14</v>
      </c>
      <c r="K15" s="54" t="s">
        <v>0</v>
      </c>
      <c r="L15" s="54" t="s">
        <v>0</v>
      </c>
      <c r="M15" s="54" t="s">
        <v>0</v>
      </c>
      <c r="N15" s="54" t="s">
        <v>0</v>
      </c>
      <c r="O15" s="54" t="s">
        <v>0</v>
      </c>
      <c r="P15" s="54" t="s">
        <v>0</v>
      </c>
    </row>
    <row r="16" spans="1:16" ht="45" customHeight="1" x14ac:dyDescent="0.2">
      <c r="A16" s="54" t="s">
        <v>0</v>
      </c>
      <c r="B16" s="54" t="s">
        <v>0</v>
      </c>
      <c r="C16" s="54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от 31.12.2019 № 639/6</v>
      </c>
      <c r="D16" s="54" t="s">
        <v>0</v>
      </c>
      <c r="E16" s="54" t="s">
        <v>0</v>
      </c>
      <c r="F16" s="54" t="s">
        <v>0</v>
      </c>
      <c r="G16" s="54" t="s">
        <v>0</v>
      </c>
      <c r="H16" s="54" t="s">
        <v>0</v>
      </c>
      <c r="I16" s="54" t="s">
        <v>0</v>
      </c>
      <c r="J16" s="54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от 31.12.2019 № 639/6</v>
      </c>
      <c r="K16" s="54" t="s">
        <v>0</v>
      </c>
      <c r="L16" s="54" t="s">
        <v>0</v>
      </c>
      <c r="M16" s="54" t="s">
        <v>0</v>
      </c>
      <c r="N16" s="54" t="s">
        <v>0</v>
      </c>
      <c r="O16" s="54" t="s">
        <v>0</v>
      </c>
      <c r="P16" s="54" t="s">
        <v>0</v>
      </c>
    </row>
    <row r="17" spans="1:18" ht="30" customHeight="1" x14ac:dyDescent="0.2">
      <c r="A17" s="54" t="s">
        <v>0</v>
      </c>
      <c r="B17" s="54" t="s">
        <v>0</v>
      </c>
      <c r="C17" s="54" t="s">
        <v>16</v>
      </c>
      <c r="D17" s="54" t="s">
        <v>0</v>
      </c>
      <c r="E17" s="54" t="s">
        <v>0</v>
      </c>
      <c r="F17" s="54" t="s">
        <v>0</v>
      </c>
      <c r="G17" s="54" t="s">
        <v>17</v>
      </c>
      <c r="H17" s="54" t="s">
        <v>0</v>
      </c>
      <c r="I17" s="54" t="s">
        <v>0</v>
      </c>
      <c r="J17" s="54" t="s">
        <v>18</v>
      </c>
      <c r="K17" s="54" t="s">
        <v>0</v>
      </c>
      <c r="L17" s="54" t="s">
        <v>0</v>
      </c>
      <c r="M17" s="54" t="s">
        <v>0</v>
      </c>
      <c r="N17" s="54" t="s">
        <v>17</v>
      </c>
      <c r="O17" s="54" t="s">
        <v>0</v>
      </c>
      <c r="P17" s="54" t="s">
        <v>0</v>
      </c>
    </row>
    <row r="18" spans="1:18" ht="60" x14ac:dyDescent="0.2">
      <c r="A18" s="54" t="s">
        <v>0</v>
      </c>
      <c r="B18" s="54" t="s">
        <v>0</v>
      </c>
      <c r="C18" s="1" t="s">
        <v>19</v>
      </c>
      <c r="D18" s="1" t="s">
        <v>20</v>
      </c>
      <c r="E18" s="1" t="s">
        <v>21</v>
      </c>
      <c r="F18" s="1" t="s">
        <v>22</v>
      </c>
      <c r="G18" s="1" t="s">
        <v>23</v>
      </c>
      <c r="H18" s="1" t="s">
        <v>24</v>
      </c>
      <c r="I18" s="1" t="s">
        <v>25</v>
      </c>
      <c r="J18" s="1" t="s">
        <v>19</v>
      </c>
      <c r="K18" s="1" t="s">
        <v>20</v>
      </c>
      <c r="L18" s="1" t="s">
        <v>21</v>
      </c>
      <c r="M18" s="1" t="s">
        <v>22</v>
      </c>
      <c r="N18" s="1" t="s">
        <v>23</v>
      </c>
      <c r="O18" s="1" t="s">
        <v>24</v>
      </c>
      <c r="P18" s="1" t="s">
        <v>25</v>
      </c>
      <c r="Q18" s="1" t="s">
        <v>26</v>
      </c>
      <c r="R18" s="1" t="s">
        <v>27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28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29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A8" sqref="A8:P8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60" t="s">
        <v>1</v>
      </c>
      <c r="P1" s="60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60" t="s">
        <v>2</v>
      </c>
      <c r="P2" s="60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60" t="s">
        <v>3</v>
      </c>
      <c r="P3" s="60" t="s">
        <v>0</v>
      </c>
    </row>
    <row r="4" spans="1:16" ht="45" customHeight="1" x14ac:dyDescent="0.2">
      <c r="A4" s="61" t="s">
        <v>4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</row>
    <row r="5" spans="1:16" x14ac:dyDescent="0.2">
      <c r="A5" t="s">
        <v>0</v>
      </c>
    </row>
    <row r="6" spans="1:16" x14ac:dyDescent="0.2">
      <c r="A6" s="53" t="s">
        <v>5</v>
      </c>
      <c r="B6" s="51"/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</row>
    <row r="7" spans="1:16" x14ac:dyDescent="0.2">
      <c r="A7" s="50" t="s">
        <v>6</v>
      </c>
      <c r="B7" s="51"/>
      <c r="C7" s="51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</row>
    <row r="8" spans="1:16" ht="14.25" customHeight="1" x14ac:dyDescent="0.2">
      <c r="A8" s="58" t="s">
        <v>74</v>
      </c>
      <c r="B8" s="51"/>
      <c r="C8" s="51"/>
      <c r="D8" s="51"/>
      <c r="E8" s="51"/>
      <c r="F8" s="51"/>
      <c r="G8" s="51"/>
      <c r="H8" s="51"/>
      <c r="I8" s="51"/>
      <c r="J8" s="51"/>
      <c r="K8" s="51"/>
      <c r="L8" s="51"/>
      <c r="M8" s="51"/>
      <c r="N8" s="51"/>
      <c r="O8" s="51"/>
      <c r="P8" s="51"/>
    </row>
    <row r="9" spans="1:16" ht="45" customHeight="1" x14ac:dyDescent="0.2">
      <c r="A9" s="52" t="str">
        <f>т1!A9</f>
        <v xml:space="preserve">Наименование инвестиционного проекта: Строительство КЛ 6 кВ взамен существующей КЛ 6 кВ № 08-30 (инв. № 5006794) от ТП 6/0,4 кВ № 30 до ТП 6/0,4 кВ № 8 протяженностью 0,716 км в г. Советск </v>
      </c>
      <c r="B9" s="51"/>
      <c r="C9" s="51"/>
      <c r="D9" s="51"/>
      <c r="E9" s="51"/>
      <c r="F9" s="51"/>
      <c r="G9" s="51"/>
      <c r="H9" s="51"/>
      <c r="I9" s="51"/>
      <c r="J9" s="51"/>
      <c r="K9" s="51"/>
      <c r="L9" s="51"/>
      <c r="M9" s="51"/>
      <c r="N9" s="51"/>
      <c r="O9" s="51"/>
      <c r="P9" s="51"/>
    </row>
    <row r="10" spans="1:16" x14ac:dyDescent="0.2">
      <c r="A10" s="52" t="str">
        <f>т1!A10</f>
        <v>Идентификатор инвестиционного проекта: L_19-1057</v>
      </c>
      <c r="B10" s="51"/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51"/>
      <c r="N10" s="51"/>
      <c r="O10" s="51"/>
      <c r="P10" s="51"/>
    </row>
    <row r="11" spans="1:16" x14ac:dyDescent="0.2">
      <c r="A11" s="52" t="str">
        <f>т1!A11</f>
        <v>Решение от утверждении инвестиционной программы отсутствует</v>
      </c>
      <c r="B11" s="51"/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51"/>
      <c r="N11" s="51"/>
      <c r="O11" s="51"/>
      <c r="P11" s="51"/>
    </row>
    <row r="12" spans="1:16" x14ac:dyDescent="0.2">
      <c r="A12" s="50" t="s">
        <v>8</v>
      </c>
      <c r="B12" s="51"/>
      <c r="C12" s="51"/>
      <c r="D12" s="51"/>
      <c r="E12" s="51"/>
      <c r="F12" s="51"/>
      <c r="G12" s="51"/>
      <c r="H12" s="51"/>
      <c r="I12" s="51"/>
      <c r="J12" s="51"/>
      <c r="K12" s="51"/>
      <c r="L12" s="51"/>
      <c r="M12" s="51"/>
      <c r="N12" s="51"/>
      <c r="O12" s="51"/>
      <c r="P12" s="51"/>
    </row>
    <row r="13" spans="1:16" x14ac:dyDescent="0.2">
      <c r="A13" s="52" t="s">
        <v>9</v>
      </c>
      <c r="B13" s="51"/>
      <c r="C13" s="51"/>
      <c r="D13" s="51"/>
      <c r="E13" s="51"/>
      <c r="F13" s="51"/>
      <c r="G13" s="51"/>
      <c r="H13" s="51"/>
      <c r="I13" s="51"/>
      <c r="J13" s="51"/>
      <c r="K13" s="51"/>
      <c r="L13" s="51"/>
      <c r="M13" s="51"/>
      <c r="N13" s="51"/>
      <c r="O13" s="51"/>
      <c r="P13" s="51"/>
    </row>
    <row r="14" spans="1:16" x14ac:dyDescent="0.2">
      <c r="A14" s="53" t="s">
        <v>31</v>
      </c>
      <c r="B14" s="51"/>
      <c r="C14" s="51"/>
      <c r="D14" s="51"/>
      <c r="E14" s="51"/>
      <c r="F14" s="51"/>
      <c r="G14" s="51"/>
      <c r="H14" s="51"/>
      <c r="I14" s="51"/>
      <c r="J14" s="51"/>
      <c r="K14" s="51"/>
      <c r="L14" s="51"/>
      <c r="M14" s="51"/>
      <c r="N14" s="51"/>
      <c r="O14" s="51"/>
      <c r="P14" s="51"/>
    </row>
    <row r="15" spans="1:16" x14ac:dyDescent="0.2">
      <c r="A15" s="54" t="s">
        <v>11</v>
      </c>
      <c r="B15" s="54" t="s">
        <v>12</v>
      </c>
      <c r="C15" s="54" t="s">
        <v>13</v>
      </c>
      <c r="D15" s="54" t="s">
        <v>0</v>
      </c>
      <c r="E15" s="54" t="s">
        <v>0</v>
      </c>
      <c r="F15" s="54" t="s">
        <v>0</v>
      </c>
      <c r="G15" s="54" t="s">
        <v>0</v>
      </c>
      <c r="H15" s="54" t="s">
        <v>0</v>
      </c>
      <c r="I15" s="54" t="s">
        <v>0</v>
      </c>
      <c r="J15" s="54" t="s">
        <v>14</v>
      </c>
      <c r="K15" s="54" t="s">
        <v>0</v>
      </c>
      <c r="L15" s="54" t="s">
        <v>0</v>
      </c>
      <c r="M15" s="54" t="s">
        <v>0</v>
      </c>
      <c r="N15" s="54" t="s">
        <v>0</v>
      </c>
      <c r="O15" s="54" t="s">
        <v>0</v>
      </c>
      <c r="P15" s="54" t="s">
        <v>0</v>
      </c>
    </row>
    <row r="16" spans="1:16" ht="48" customHeight="1" x14ac:dyDescent="0.2">
      <c r="A16" s="54" t="s">
        <v>0</v>
      </c>
      <c r="B16" s="54" t="s">
        <v>0</v>
      </c>
      <c r="C16" s="54" t="s">
        <v>15</v>
      </c>
      <c r="D16" s="54" t="s">
        <v>0</v>
      </c>
      <c r="E16" s="54" t="s">
        <v>0</v>
      </c>
      <c r="F16" s="54" t="s">
        <v>0</v>
      </c>
      <c r="G16" s="54" t="s">
        <v>0</v>
      </c>
      <c r="H16" s="54" t="s">
        <v>0</v>
      </c>
      <c r="I16" s="54" t="s">
        <v>0</v>
      </c>
      <c r="J16" s="54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от 31.12.2019 № 639/6</v>
      </c>
      <c r="K16" s="54" t="s">
        <v>0</v>
      </c>
      <c r="L16" s="54" t="s">
        <v>0</v>
      </c>
      <c r="M16" s="54" t="s">
        <v>0</v>
      </c>
      <c r="N16" s="54" t="s">
        <v>0</v>
      </c>
      <c r="O16" s="54" t="s">
        <v>0</v>
      </c>
      <c r="P16" s="54" t="s">
        <v>0</v>
      </c>
    </row>
    <row r="17" spans="1:18" ht="30" customHeight="1" x14ac:dyDescent="0.2">
      <c r="A17" s="54" t="s">
        <v>0</v>
      </c>
      <c r="B17" s="54" t="s">
        <v>0</v>
      </c>
      <c r="C17" s="54" t="s">
        <v>16</v>
      </c>
      <c r="D17" s="54" t="s">
        <v>0</v>
      </c>
      <c r="E17" s="54" t="s">
        <v>0</v>
      </c>
      <c r="F17" s="54" t="s">
        <v>0</v>
      </c>
      <c r="G17" s="54" t="s">
        <v>17</v>
      </c>
      <c r="H17" s="54" t="s">
        <v>0</v>
      </c>
      <c r="I17" s="54" t="s">
        <v>0</v>
      </c>
      <c r="J17" s="54" t="s">
        <v>18</v>
      </c>
      <c r="K17" s="54" t="s">
        <v>0</v>
      </c>
      <c r="L17" s="54" t="s">
        <v>0</v>
      </c>
      <c r="M17" s="54" t="s">
        <v>0</v>
      </c>
      <c r="N17" s="54" t="s">
        <v>17</v>
      </c>
      <c r="O17" s="54" t="s">
        <v>0</v>
      </c>
      <c r="P17" s="54" t="s">
        <v>0</v>
      </c>
    </row>
    <row r="18" spans="1:18" ht="60" x14ac:dyDescent="0.2">
      <c r="A18" s="54" t="s">
        <v>0</v>
      </c>
      <c r="B18" s="54" t="s">
        <v>0</v>
      </c>
      <c r="C18" s="1" t="s">
        <v>19</v>
      </c>
      <c r="D18" s="1" t="s">
        <v>20</v>
      </c>
      <c r="E18" s="1" t="s">
        <v>21</v>
      </c>
      <c r="F18" s="1" t="s">
        <v>22</v>
      </c>
      <c r="G18" s="1" t="s">
        <v>23</v>
      </c>
      <c r="H18" s="1" t="s">
        <v>24</v>
      </c>
      <c r="I18" s="1" t="s">
        <v>25</v>
      </c>
      <c r="J18" s="1" t="s">
        <v>19</v>
      </c>
      <c r="K18" s="1" t="s">
        <v>20</v>
      </c>
      <c r="L18" s="1" t="s">
        <v>21</v>
      </c>
      <c r="M18" s="1" t="s">
        <v>22</v>
      </c>
      <c r="N18" s="1" t="s">
        <v>23</v>
      </c>
      <c r="O18" s="1" t="s">
        <v>24</v>
      </c>
      <c r="P18" s="1" t="s">
        <v>25</v>
      </c>
      <c r="Q18" s="1" t="s">
        <v>26</v>
      </c>
      <c r="R18" s="1" t="s">
        <v>27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28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29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topLeftCell="A3" zoomScale="90" zoomScaleNormal="9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60" t="s">
        <v>1</v>
      </c>
      <c r="P1" s="60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60" t="s">
        <v>2</v>
      </c>
      <c r="P2" s="60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60" t="s">
        <v>3</v>
      </c>
      <c r="P3" s="60" t="s">
        <v>0</v>
      </c>
    </row>
    <row r="4" spans="1:16" ht="45" customHeight="1" x14ac:dyDescent="0.2">
      <c r="A4" s="61" t="s">
        <v>4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</row>
    <row r="5" spans="1:16" x14ac:dyDescent="0.2">
      <c r="A5" t="s">
        <v>0</v>
      </c>
    </row>
    <row r="6" spans="1:16" x14ac:dyDescent="0.2">
      <c r="A6" s="53" t="s">
        <v>5</v>
      </c>
      <c r="B6" s="51"/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</row>
    <row r="7" spans="1:16" x14ac:dyDescent="0.2">
      <c r="A7" s="50" t="s">
        <v>6</v>
      </c>
      <c r="B7" s="51"/>
      <c r="C7" s="51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</row>
    <row r="8" spans="1:16" ht="14.25" customHeight="1" x14ac:dyDescent="0.2">
      <c r="A8" s="58" t="str">
        <f>т1!A8</f>
        <v>Год раскрытия информации: 2021</v>
      </c>
      <c r="B8" s="51"/>
      <c r="C8" s="51"/>
      <c r="D8" s="51"/>
      <c r="E8" s="51"/>
      <c r="F8" s="51"/>
      <c r="G8" s="51"/>
      <c r="H8" s="51"/>
      <c r="I8" s="51"/>
      <c r="J8" s="51"/>
      <c r="K8" s="51"/>
      <c r="L8" s="51"/>
      <c r="M8" s="51"/>
      <c r="N8" s="51"/>
      <c r="O8" s="51"/>
      <c r="P8" s="51"/>
    </row>
    <row r="9" spans="1:16" ht="45" customHeight="1" x14ac:dyDescent="0.2">
      <c r="A9" s="52" t="s">
        <v>7</v>
      </c>
      <c r="B9" s="51"/>
      <c r="C9" s="51"/>
      <c r="D9" s="51"/>
      <c r="E9" s="51"/>
      <c r="F9" s="51"/>
      <c r="G9" s="51"/>
      <c r="H9" s="51"/>
      <c r="I9" s="51"/>
      <c r="J9" s="51"/>
      <c r="K9" s="51"/>
      <c r="L9" s="51"/>
      <c r="M9" s="51"/>
      <c r="N9" s="51"/>
      <c r="O9" s="51"/>
      <c r="P9" s="51"/>
    </row>
    <row r="10" spans="1:16" x14ac:dyDescent="0.2">
      <c r="A10" s="59" t="str">
        <f>т1!A10</f>
        <v>Идентификатор инвестиционного проекта: L_19-1057</v>
      </c>
      <c r="B10" s="51"/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51"/>
      <c r="N10" s="51"/>
      <c r="O10" s="51"/>
      <c r="P10" s="51"/>
    </row>
    <row r="11" spans="1:16" x14ac:dyDescent="0.2">
      <c r="A11" s="52" t="str">
        <f>т1!A11</f>
        <v>Решение от утверждении инвестиционной программы отсутствует</v>
      </c>
      <c r="B11" s="51"/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51"/>
      <c r="N11" s="51"/>
      <c r="O11" s="51"/>
      <c r="P11" s="51"/>
    </row>
    <row r="12" spans="1:16" x14ac:dyDescent="0.2">
      <c r="A12" s="50" t="s">
        <v>8</v>
      </c>
      <c r="B12" s="51"/>
      <c r="C12" s="51"/>
      <c r="D12" s="51"/>
      <c r="E12" s="51"/>
      <c r="F12" s="51"/>
      <c r="G12" s="51"/>
      <c r="H12" s="51"/>
      <c r="I12" s="51"/>
      <c r="J12" s="51"/>
      <c r="K12" s="51"/>
      <c r="L12" s="51"/>
      <c r="M12" s="51"/>
      <c r="N12" s="51"/>
      <c r="O12" s="51"/>
      <c r="P12" s="51"/>
    </row>
    <row r="13" spans="1:16" x14ac:dyDescent="0.2">
      <c r="A13" s="52" t="s">
        <v>9</v>
      </c>
      <c r="B13" s="51"/>
      <c r="C13" s="51"/>
      <c r="D13" s="51"/>
      <c r="E13" s="51"/>
      <c r="F13" s="51"/>
      <c r="G13" s="51"/>
      <c r="H13" s="51"/>
      <c r="I13" s="51"/>
      <c r="J13" s="51"/>
      <c r="K13" s="51"/>
      <c r="L13" s="51"/>
      <c r="M13" s="51"/>
      <c r="N13" s="51"/>
      <c r="O13" s="51"/>
      <c r="P13" s="51"/>
    </row>
    <row r="14" spans="1:16" x14ac:dyDescent="0.2">
      <c r="A14" s="53" t="s">
        <v>32</v>
      </c>
      <c r="B14" s="51"/>
      <c r="C14" s="51"/>
      <c r="D14" s="51"/>
      <c r="E14" s="51"/>
      <c r="F14" s="51"/>
      <c r="G14" s="51"/>
      <c r="H14" s="51"/>
      <c r="I14" s="51"/>
      <c r="J14" s="51"/>
      <c r="K14" s="51"/>
      <c r="L14" s="51"/>
      <c r="M14" s="51"/>
      <c r="N14" s="51"/>
      <c r="O14" s="51"/>
      <c r="P14" s="51"/>
    </row>
    <row r="15" spans="1:16" x14ac:dyDescent="0.2">
      <c r="A15" s="54" t="s">
        <v>11</v>
      </c>
      <c r="B15" s="54" t="s">
        <v>12</v>
      </c>
      <c r="C15" s="54" t="s">
        <v>13</v>
      </c>
      <c r="D15" s="54" t="s">
        <v>0</v>
      </c>
      <c r="E15" s="54" t="s">
        <v>0</v>
      </c>
      <c r="F15" s="54" t="s">
        <v>0</v>
      </c>
      <c r="G15" s="54" t="s">
        <v>0</v>
      </c>
      <c r="H15" s="54" t="s">
        <v>0</v>
      </c>
      <c r="I15" s="54" t="s">
        <v>0</v>
      </c>
      <c r="J15" s="54" t="s">
        <v>14</v>
      </c>
      <c r="K15" s="54" t="s">
        <v>0</v>
      </c>
      <c r="L15" s="54" t="s">
        <v>0</v>
      </c>
      <c r="M15" s="54" t="s">
        <v>0</v>
      </c>
      <c r="N15" s="54" t="s">
        <v>0</v>
      </c>
      <c r="O15" s="54" t="s">
        <v>0</v>
      </c>
      <c r="P15" s="54" t="s">
        <v>0</v>
      </c>
    </row>
    <row r="16" spans="1:16" ht="46.5" customHeight="1" x14ac:dyDescent="0.2">
      <c r="A16" s="54" t="s">
        <v>0</v>
      </c>
      <c r="B16" s="54" t="s">
        <v>0</v>
      </c>
      <c r="C16" s="54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от 31.12.2019 № 639/6</v>
      </c>
      <c r="D16" s="54" t="s">
        <v>0</v>
      </c>
      <c r="E16" s="54" t="s">
        <v>0</v>
      </c>
      <c r="F16" s="54" t="s">
        <v>0</v>
      </c>
      <c r="G16" s="54" t="s">
        <v>0</v>
      </c>
      <c r="H16" s="54" t="s">
        <v>0</v>
      </c>
      <c r="I16" s="54" t="s">
        <v>0</v>
      </c>
      <c r="J16" s="54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от 31.12.2019 № 639/6</v>
      </c>
      <c r="K16" s="54" t="s">
        <v>0</v>
      </c>
      <c r="L16" s="54" t="s">
        <v>0</v>
      </c>
      <c r="M16" s="54" t="s">
        <v>0</v>
      </c>
      <c r="N16" s="54" t="s">
        <v>0</v>
      </c>
      <c r="O16" s="54" t="s">
        <v>0</v>
      </c>
      <c r="P16" s="54" t="s">
        <v>0</v>
      </c>
    </row>
    <row r="17" spans="1:18" ht="30" customHeight="1" x14ac:dyDescent="0.2">
      <c r="A17" s="54" t="s">
        <v>0</v>
      </c>
      <c r="B17" s="54" t="s">
        <v>0</v>
      </c>
      <c r="C17" s="54" t="s">
        <v>16</v>
      </c>
      <c r="D17" s="54" t="s">
        <v>0</v>
      </c>
      <c r="E17" s="54" t="s">
        <v>0</v>
      </c>
      <c r="F17" s="54" t="s">
        <v>0</v>
      </c>
      <c r="G17" s="54" t="s">
        <v>17</v>
      </c>
      <c r="H17" s="54" t="s">
        <v>0</v>
      </c>
      <c r="I17" s="54" t="s">
        <v>0</v>
      </c>
      <c r="J17" s="54" t="s">
        <v>18</v>
      </c>
      <c r="K17" s="54" t="s">
        <v>0</v>
      </c>
      <c r="L17" s="54" t="s">
        <v>0</v>
      </c>
      <c r="M17" s="54" t="s">
        <v>0</v>
      </c>
      <c r="N17" s="54" t="s">
        <v>17</v>
      </c>
      <c r="O17" s="54" t="s">
        <v>0</v>
      </c>
      <c r="P17" s="54" t="s">
        <v>0</v>
      </c>
    </row>
    <row r="18" spans="1:18" ht="60" x14ac:dyDescent="0.2">
      <c r="A18" s="54" t="s">
        <v>0</v>
      </c>
      <c r="B18" s="54" t="s">
        <v>0</v>
      </c>
      <c r="C18" s="1" t="s">
        <v>19</v>
      </c>
      <c r="D18" s="1" t="s">
        <v>20</v>
      </c>
      <c r="E18" s="1" t="s">
        <v>21</v>
      </c>
      <c r="F18" s="1" t="s">
        <v>22</v>
      </c>
      <c r="G18" s="1" t="s">
        <v>23</v>
      </c>
      <c r="H18" s="1" t="s">
        <v>24</v>
      </c>
      <c r="I18" s="1" t="s">
        <v>25</v>
      </c>
      <c r="J18" s="1" t="s">
        <v>19</v>
      </c>
      <c r="K18" s="1" t="s">
        <v>20</v>
      </c>
      <c r="L18" s="1" t="s">
        <v>21</v>
      </c>
      <c r="M18" s="1" t="s">
        <v>22</v>
      </c>
      <c r="N18" s="1" t="s">
        <v>23</v>
      </c>
      <c r="O18" s="1" t="s">
        <v>24</v>
      </c>
      <c r="P18" s="1" t="s">
        <v>25</v>
      </c>
      <c r="Q18" s="1" t="s">
        <v>26</v>
      </c>
      <c r="R18" s="1" t="s">
        <v>27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28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/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6"/>
  <sheetViews>
    <sheetView showOutlineSymbols="0" showWhiteSpace="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60" t="s">
        <v>1</v>
      </c>
      <c r="P1" s="60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60" t="s">
        <v>2</v>
      </c>
      <c r="P2" s="60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60" t="s">
        <v>3</v>
      </c>
      <c r="P3" s="60" t="s">
        <v>0</v>
      </c>
    </row>
    <row r="4" spans="1:16" ht="45" customHeight="1" x14ac:dyDescent="0.2">
      <c r="A4" s="61" t="s">
        <v>4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</row>
    <row r="5" spans="1:16" x14ac:dyDescent="0.2">
      <c r="A5" t="s">
        <v>0</v>
      </c>
    </row>
    <row r="6" spans="1:16" x14ac:dyDescent="0.2">
      <c r="A6" s="53" t="s">
        <v>5</v>
      </c>
      <c r="B6" s="51"/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</row>
    <row r="7" spans="1:16" x14ac:dyDescent="0.2">
      <c r="A7" s="50" t="s">
        <v>6</v>
      </c>
      <c r="B7" s="51"/>
      <c r="C7" s="51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</row>
    <row r="8" spans="1:16" ht="14.25" customHeight="1" x14ac:dyDescent="0.2">
      <c r="A8" s="58" t="str">
        <f>т1!A8</f>
        <v>Год раскрытия информации: 2021</v>
      </c>
      <c r="B8" s="51"/>
      <c r="C8" s="51"/>
      <c r="D8" s="51"/>
      <c r="E8" s="51"/>
      <c r="F8" s="51"/>
      <c r="G8" s="51"/>
      <c r="H8" s="51"/>
      <c r="I8" s="51"/>
      <c r="J8" s="51"/>
      <c r="K8" s="51"/>
      <c r="L8" s="51"/>
      <c r="M8" s="51"/>
      <c r="N8" s="51"/>
      <c r="O8" s="51"/>
      <c r="P8" s="51"/>
    </row>
    <row r="9" spans="1:16" ht="45" customHeight="1" x14ac:dyDescent="0.2">
      <c r="A9" s="52" t="str">
        <f>т1!A9</f>
        <v xml:space="preserve">Наименование инвестиционного проекта: Строительство КЛ 6 кВ взамен существующей КЛ 6 кВ № 08-30 (инв. № 5006794) от ТП 6/0,4 кВ № 30 до ТП 6/0,4 кВ № 8 протяженностью 0,716 км в г. Советск </v>
      </c>
      <c r="B9" s="51"/>
      <c r="C9" s="51"/>
      <c r="D9" s="51"/>
      <c r="E9" s="51"/>
      <c r="F9" s="51"/>
      <c r="G9" s="51"/>
      <c r="H9" s="51"/>
      <c r="I9" s="51"/>
      <c r="J9" s="51"/>
      <c r="K9" s="51"/>
      <c r="L9" s="51"/>
      <c r="M9" s="51"/>
      <c r="N9" s="51"/>
      <c r="O9" s="51"/>
      <c r="P9" s="51"/>
    </row>
    <row r="10" spans="1:16" x14ac:dyDescent="0.2">
      <c r="A10" s="52" t="str">
        <f>т1!A10</f>
        <v>Идентификатор инвестиционного проекта: L_19-1057</v>
      </c>
      <c r="B10" s="51"/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51"/>
      <c r="N10" s="51"/>
      <c r="O10" s="51"/>
      <c r="P10" s="51"/>
    </row>
    <row r="11" spans="1:16" x14ac:dyDescent="0.2">
      <c r="A11" s="52" t="str">
        <f>т1!A11</f>
        <v>Решение от утверждении инвестиционной программы отсутствует</v>
      </c>
      <c r="B11" s="51"/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51"/>
      <c r="N11" s="51"/>
      <c r="O11" s="51"/>
      <c r="P11" s="51"/>
    </row>
    <row r="12" spans="1:16" x14ac:dyDescent="0.2">
      <c r="A12" s="50" t="s">
        <v>8</v>
      </c>
      <c r="B12" s="51"/>
      <c r="C12" s="51"/>
      <c r="D12" s="51"/>
      <c r="E12" s="51"/>
      <c r="F12" s="51"/>
      <c r="G12" s="51"/>
      <c r="H12" s="51"/>
      <c r="I12" s="51"/>
      <c r="J12" s="51"/>
      <c r="K12" s="51"/>
      <c r="L12" s="51"/>
      <c r="M12" s="51"/>
      <c r="N12" s="51"/>
      <c r="O12" s="51"/>
      <c r="P12" s="51"/>
    </row>
    <row r="13" spans="1:16" x14ac:dyDescent="0.2">
      <c r="A13" s="52" t="s">
        <v>9</v>
      </c>
      <c r="B13" s="51"/>
      <c r="C13" s="51"/>
      <c r="D13" s="51"/>
      <c r="E13" s="51"/>
      <c r="F13" s="51"/>
      <c r="G13" s="51"/>
      <c r="H13" s="51"/>
      <c r="I13" s="51"/>
      <c r="J13" s="51"/>
      <c r="K13" s="51"/>
      <c r="L13" s="51"/>
      <c r="M13" s="51"/>
      <c r="N13" s="51"/>
      <c r="O13" s="51"/>
      <c r="P13" s="51"/>
    </row>
    <row r="14" spans="1:16" x14ac:dyDescent="0.2">
      <c r="A14" s="53" t="s">
        <v>33</v>
      </c>
      <c r="B14" s="51"/>
      <c r="C14" s="51"/>
      <c r="D14" s="51"/>
      <c r="E14" s="51"/>
      <c r="F14" s="51"/>
      <c r="G14" s="51"/>
      <c r="H14" s="51"/>
      <c r="I14" s="51"/>
      <c r="J14" s="51"/>
      <c r="K14" s="51"/>
      <c r="L14" s="51"/>
      <c r="M14" s="51"/>
      <c r="N14" s="51"/>
      <c r="O14" s="51"/>
      <c r="P14" s="51"/>
    </row>
    <row r="15" spans="1:16" x14ac:dyDescent="0.2">
      <c r="A15" s="54" t="s">
        <v>11</v>
      </c>
      <c r="B15" s="54" t="s">
        <v>12</v>
      </c>
      <c r="C15" s="54" t="s">
        <v>13</v>
      </c>
      <c r="D15" s="54" t="s">
        <v>0</v>
      </c>
      <c r="E15" s="54" t="s">
        <v>0</v>
      </c>
      <c r="F15" s="54" t="s">
        <v>0</v>
      </c>
      <c r="G15" s="54" t="s">
        <v>0</v>
      </c>
      <c r="H15" s="54" t="s">
        <v>0</v>
      </c>
      <c r="I15" s="54" t="s">
        <v>0</v>
      </c>
      <c r="J15" s="54" t="s">
        <v>14</v>
      </c>
      <c r="K15" s="54" t="s">
        <v>0</v>
      </c>
      <c r="L15" s="54" t="s">
        <v>0</v>
      </c>
      <c r="M15" s="54" t="s">
        <v>0</v>
      </c>
      <c r="N15" s="54" t="s">
        <v>0</v>
      </c>
      <c r="O15" s="54" t="s">
        <v>0</v>
      </c>
      <c r="P15" s="54" t="s">
        <v>0</v>
      </c>
    </row>
    <row r="16" spans="1:16" ht="42" customHeight="1" x14ac:dyDescent="0.2">
      <c r="A16" s="54" t="s">
        <v>0</v>
      </c>
      <c r="B16" s="54" t="s">
        <v>0</v>
      </c>
      <c r="C16" s="54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от 31.12.2019 № 639/6</v>
      </c>
      <c r="D16" s="54" t="s">
        <v>0</v>
      </c>
      <c r="E16" s="54" t="s">
        <v>0</v>
      </c>
      <c r="F16" s="54" t="s">
        <v>0</v>
      </c>
      <c r="G16" s="54" t="s">
        <v>0</v>
      </c>
      <c r="H16" s="54" t="s">
        <v>0</v>
      </c>
      <c r="I16" s="54" t="s">
        <v>0</v>
      </c>
      <c r="J16" s="54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от 31.12.2019 № 639/6</v>
      </c>
      <c r="K16" s="54" t="s">
        <v>0</v>
      </c>
      <c r="L16" s="54" t="s">
        <v>0</v>
      </c>
      <c r="M16" s="54" t="s">
        <v>0</v>
      </c>
      <c r="N16" s="54" t="s">
        <v>0</v>
      </c>
      <c r="O16" s="54" t="s">
        <v>0</v>
      </c>
      <c r="P16" s="54" t="s">
        <v>0</v>
      </c>
    </row>
    <row r="17" spans="1:21" ht="30" customHeight="1" x14ac:dyDescent="0.2">
      <c r="A17" s="54" t="s">
        <v>0</v>
      </c>
      <c r="B17" s="54" t="s">
        <v>0</v>
      </c>
      <c r="C17" s="54" t="s">
        <v>16</v>
      </c>
      <c r="D17" s="54" t="s">
        <v>0</v>
      </c>
      <c r="E17" s="54" t="s">
        <v>0</v>
      </c>
      <c r="F17" s="54" t="s">
        <v>0</v>
      </c>
      <c r="G17" s="54" t="s">
        <v>17</v>
      </c>
      <c r="H17" s="54" t="s">
        <v>0</v>
      </c>
      <c r="I17" s="54" t="s">
        <v>0</v>
      </c>
      <c r="J17" s="54" t="s">
        <v>18</v>
      </c>
      <c r="K17" s="54" t="s">
        <v>0</v>
      </c>
      <c r="L17" s="54" t="s">
        <v>0</v>
      </c>
      <c r="M17" s="54" t="s">
        <v>0</v>
      </c>
      <c r="N17" s="54" t="s">
        <v>17</v>
      </c>
      <c r="O17" s="54" t="s">
        <v>0</v>
      </c>
      <c r="P17" s="54" t="s">
        <v>0</v>
      </c>
    </row>
    <row r="18" spans="1:21" ht="60" x14ac:dyDescent="0.2">
      <c r="A18" s="54" t="s">
        <v>0</v>
      </c>
      <c r="B18" s="54" t="s">
        <v>0</v>
      </c>
      <c r="C18" s="1" t="s">
        <v>19</v>
      </c>
      <c r="D18" s="1" t="s">
        <v>20</v>
      </c>
      <c r="E18" s="1" t="s">
        <v>21</v>
      </c>
      <c r="F18" s="1" t="s">
        <v>22</v>
      </c>
      <c r="G18" s="1" t="s">
        <v>23</v>
      </c>
      <c r="H18" s="1" t="s">
        <v>24</v>
      </c>
      <c r="I18" s="1" t="s">
        <v>25</v>
      </c>
      <c r="J18" s="1" t="s">
        <v>19</v>
      </c>
      <c r="K18" s="1" t="s">
        <v>20</v>
      </c>
      <c r="L18" s="1" t="s">
        <v>21</v>
      </c>
      <c r="M18" s="1" t="s">
        <v>22</v>
      </c>
      <c r="N18" s="1" t="s">
        <v>23</v>
      </c>
      <c r="O18" s="1" t="s">
        <v>24</v>
      </c>
      <c r="P18" s="1" t="s">
        <v>25</v>
      </c>
      <c r="Q18" s="1" t="s">
        <v>26</v>
      </c>
      <c r="R18" s="1" t="s">
        <v>27</v>
      </c>
    </row>
    <row r="19" spans="1:21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21" s="21" customFormat="1" ht="50.1" customHeight="1" x14ac:dyDescent="0.2">
      <c r="A20" s="17">
        <v>1</v>
      </c>
      <c r="B20" s="17" t="s">
        <v>53</v>
      </c>
      <c r="C20" s="17">
        <v>6</v>
      </c>
      <c r="D20" s="17" t="s">
        <v>54</v>
      </c>
      <c r="E20" s="29">
        <v>0.71599999999999997</v>
      </c>
      <c r="F20" s="17" t="s">
        <v>55</v>
      </c>
      <c r="G20" s="17" t="s">
        <v>56</v>
      </c>
      <c r="H20" s="18">
        <v>2136</v>
      </c>
      <c r="I20" s="19">
        <f>H20*E20*Q20</f>
        <v>1697.6073600000002</v>
      </c>
      <c r="J20" s="20"/>
      <c r="K20" s="20"/>
      <c r="L20" s="20"/>
      <c r="M20" s="20"/>
      <c r="N20" s="20"/>
      <c r="O20" s="20"/>
      <c r="P20" s="20"/>
      <c r="Q20" s="21">
        <v>1.1100000000000001</v>
      </c>
      <c r="R20" s="21" t="s">
        <v>0</v>
      </c>
    </row>
    <row r="21" spans="1:21" s="16" customFormat="1" ht="81.75" customHeight="1" x14ac:dyDescent="0.2">
      <c r="A21" s="12">
        <v>2</v>
      </c>
      <c r="B21" s="12" t="s">
        <v>57</v>
      </c>
      <c r="C21" s="33">
        <v>6</v>
      </c>
      <c r="D21" s="12" t="s">
        <v>58</v>
      </c>
      <c r="E21" s="28">
        <v>0.51600000000000001</v>
      </c>
      <c r="F21" s="12" t="s">
        <v>59</v>
      </c>
      <c r="G21" s="12" t="s">
        <v>60</v>
      </c>
      <c r="H21" s="14">
        <v>1428</v>
      </c>
      <c r="I21" s="14">
        <f t="shared" ref="I21" si="0">H21*Q21*E21</f>
        <v>736.84800000000007</v>
      </c>
      <c r="J21" s="22"/>
      <c r="K21" s="22"/>
      <c r="L21" s="23"/>
      <c r="M21" s="22"/>
      <c r="N21" s="22"/>
      <c r="O21" s="24"/>
      <c r="P21" s="24"/>
      <c r="Q21" s="16">
        <v>1</v>
      </c>
      <c r="R21" s="16" t="s">
        <v>0</v>
      </c>
    </row>
    <row r="22" spans="1:21" s="16" customFormat="1" ht="74.25" customHeight="1" x14ac:dyDescent="0.2">
      <c r="A22" s="12">
        <v>3</v>
      </c>
      <c r="B22" s="12" t="s">
        <v>57</v>
      </c>
      <c r="C22" s="33">
        <v>6</v>
      </c>
      <c r="D22" s="12" t="s">
        <v>61</v>
      </c>
      <c r="E22" s="13">
        <v>0.15</v>
      </c>
      <c r="F22" s="12" t="s">
        <v>59</v>
      </c>
      <c r="G22" s="12" t="s">
        <v>62</v>
      </c>
      <c r="H22" s="14">
        <v>2320</v>
      </c>
      <c r="I22" s="14">
        <f>H22*Q22*E22</f>
        <v>348</v>
      </c>
      <c r="J22" s="12"/>
      <c r="K22" s="12"/>
      <c r="L22" s="13"/>
      <c r="M22" s="12"/>
      <c r="N22" s="12"/>
      <c r="O22" s="14"/>
      <c r="P22" s="14"/>
      <c r="Q22" s="16">
        <v>1</v>
      </c>
      <c r="U22" s="25"/>
    </row>
    <row r="23" spans="1:21" s="16" customFormat="1" ht="81.75" customHeight="1" x14ac:dyDescent="0.2">
      <c r="A23" s="12">
        <v>4</v>
      </c>
      <c r="B23" s="12" t="s">
        <v>63</v>
      </c>
      <c r="C23" s="33"/>
      <c r="D23" s="12" t="s">
        <v>64</v>
      </c>
      <c r="E23" s="13">
        <v>630</v>
      </c>
      <c r="F23" s="12" t="s">
        <v>65</v>
      </c>
      <c r="G23" s="12" t="s">
        <v>66</v>
      </c>
      <c r="H23" s="14">
        <v>1.3</v>
      </c>
      <c r="I23" s="14">
        <f t="shared" ref="I23:I25" si="1">H23*Q23*E23</f>
        <v>819</v>
      </c>
      <c r="J23" s="12"/>
      <c r="K23" s="12"/>
      <c r="L23" s="13"/>
      <c r="M23" s="12"/>
      <c r="N23" s="12"/>
      <c r="O23" s="14"/>
      <c r="P23" s="14"/>
      <c r="Q23" s="16">
        <v>1</v>
      </c>
    </row>
    <row r="24" spans="1:21" s="26" customFormat="1" ht="76.5" customHeight="1" x14ac:dyDescent="0.2">
      <c r="A24" s="12">
        <v>5</v>
      </c>
      <c r="B24" s="12" t="s">
        <v>67</v>
      </c>
      <c r="C24" s="33" t="s">
        <v>29</v>
      </c>
      <c r="D24" s="12" t="s">
        <v>68</v>
      </c>
      <c r="E24" s="13">
        <v>0.05</v>
      </c>
      <c r="F24" s="12" t="s">
        <v>55</v>
      </c>
      <c r="G24" s="12" t="s">
        <v>69</v>
      </c>
      <c r="H24" s="14">
        <v>18517</v>
      </c>
      <c r="I24" s="14">
        <f>E24*H24*Q24</f>
        <v>1027.6935000000001</v>
      </c>
      <c r="J24" s="12"/>
      <c r="K24" s="12"/>
      <c r="L24" s="13"/>
      <c r="M24" s="12"/>
      <c r="N24" s="12"/>
      <c r="O24" s="14"/>
      <c r="P24" s="14"/>
      <c r="Q24" s="26">
        <v>1.1100000000000001</v>
      </c>
      <c r="R24" s="27" t="s">
        <v>70</v>
      </c>
    </row>
    <row r="25" spans="1:21" s="16" customFormat="1" ht="55.5" customHeight="1" x14ac:dyDescent="0.2">
      <c r="A25" s="12">
        <v>6</v>
      </c>
      <c r="B25" s="12" t="s">
        <v>71</v>
      </c>
      <c r="C25" s="33">
        <v>6</v>
      </c>
      <c r="D25" s="12"/>
      <c r="E25" s="28">
        <v>1</v>
      </c>
      <c r="F25" s="12" t="s">
        <v>59</v>
      </c>
      <c r="G25" s="12" t="s">
        <v>72</v>
      </c>
      <c r="H25" s="14">
        <v>611</v>
      </c>
      <c r="I25" s="14">
        <f t="shared" si="1"/>
        <v>611</v>
      </c>
      <c r="J25" s="12"/>
      <c r="K25" s="12"/>
      <c r="L25" s="13"/>
      <c r="M25" s="12"/>
      <c r="N25" s="12"/>
      <c r="O25" s="14"/>
      <c r="P25" s="14"/>
      <c r="Q25" s="16">
        <v>1</v>
      </c>
      <c r="R25" s="16" t="s">
        <v>0</v>
      </c>
    </row>
    <row r="26" spans="1:21" ht="81.75" customHeight="1" x14ac:dyDescent="0.2">
      <c r="A26" s="3" t="s">
        <v>0</v>
      </c>
      <c r="B26" s="3" t="s">
        <v>28</v>
      </c>
      <c r="C26" s="31"/>
      <c r="D26" s="31"/>
      <c r="E26" s="32"/>
      <c r="F26" s="31"/>
      <c r="G26" s="3" t="s">
        <v>0</v>
      </c>
      <c r="H26" s="5" t="s">
        <v>0</v>
      </c>
      <c r="I26" s="5">
        <f>SUM(I20:I25)</f>
        <v>5240.1488600000002</v>
      </c>
      <c r="J26" s="3" t="s">
        <v>0</v>
      </c>
      <c r="K26" s="3" t="s">
        <v>0</v>
      </c>
      <c r="L26" s="4" t="s">
        <v>0</v>
      </c>
      <c r="M26" s="3" t="s">
        <v>0</v>
      </c>
      <c r="N26" s="3" t="s">
        <v>0</v>
      </c>
      <c r="O26" s="5" t="s">
        <v>0</v>
      </c>
      <c r="P26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60" t="s">
        <v>1</v>
      </c>
      <c r="P1" s="60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60" t="s">
        <v>2</v>
      </c>
      <c r="P2" s="60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60" t="s">
        <v>3</v>
      </c>
      <c r="P3" s="60" t="s">
        <v>0</v>
      </c>
    </row>
    <row r="4" spans="1:16" ht="45" customHeight="1" x14ac:dyDescent="0.2">
      <c r="A4" s="61" t="s">
        <v>4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</row>
    <row r="5" spans="1:16" x14ac:dyDescent="0.2">
      <c r="A5" t="s">
        <v>0</v>
      </c>
    </row>
    <row r="6" spans="1:16" x14ac:dyDescent="0.2">
      <c r="A6" s="53" t="s">
        <v>5</v>
      </c>
      <c r="B6" s="51"/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</row>
    <row r="7" spans="1:16" x14ac:dyDescent="0.2">
      <c r="A7" s="50" t="s">
        <v>6</v>
      </c>
      <c r="B7" s="51"/>
      <c r="C7" s="51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</row>
    <row r="8" spans="1:16" ht="14.25" customHeight="1" x14ac:dyDescent="0.2">
      <c r="A8" s="58" t="str">
        <f>т1!A8</f>
        <v>Год раскрытия информации: 2021</v>
      </c>
      <c r="B8" s="51"/>
      <c r="C8" s="51"/>
      <c r="D8" s="51"/>
      <c r="E8" s="51"/>
      <c r="F8" s="51"/>
      <c r="G8" s="51"/>
      <c r="H8" s="51"/>
      <c r="I8" s="51"/>
      <c r="J8" s="51"/>
      <c r="K8" s="51"/>
      <c r="L8" s="51"/>
      <c r="M8" s="51"/>
      <c r="N8" s="51"/>
      <c r="O8" s="51"/>
      <c r="P8" s="51"/>
    </row>
    <row r="9" spans="1:16" ht="45" customHeight="1" x14ac:dyDescent="0.2">
      <c r="A9" s="52" t="str">
        <f>т1!A9</f>
        <v xml:space="preserve">Наименование инвестиционного проекта: Строительство КЛ 6 кВ взамен существующей КЛ 6 кВ № 08-30 (инв. № 5006794) от ТП 6/0,4 кВ № 30 до ТП 6/0,4 кВ № 8 протяженностью 0,716 км в г. Советск </v>
      </c>
      <c r="B9" s="51"/>
      <c r="C9" s="51"/>
      <c r="D9" s="51"/>
      <c r="E9" s="51"/>
      <c r="F9" s="51"/>
      <c r="G9" s="51"/>
      <c r="H9" s="51"/>
      <c r="I9" s="51"/>
      <c r="J9" s="51"/>
      <c r="K9" s="51"/>
      <c r="L9" s="51"/>
      <c r="M9" s="51"/>
      <c r="N9" s="51"/>
      <c r="O9" s="51"/>
      <c r="P9" s="51"/>
    </row>
    <row r="10" spans="1:16" x14ac:dyDescent="0.2">
      <c r="A10" s="52" t="str">
        <f>т1!A10</f>
        <v>Идентификатор инвестиционного проекта: L_19-1057</v>
      </c>
      <c r="B10" s="51"/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51"/>
      <c r="N10" s="51"/>
      <c r="O10" s="51"/>
      <c r="P10" s="51"/>
    </row>
    <row r="11" spans="1:16" x14ac:dyDescent="0.2">
      <c r="A11" s="52" t="str">
        <f>т1!A11</f>
        <v>Решение от утверждении инвестиционной программы отсутствует</v>
      </c>
      <c r="B11" s="51"/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51"/>
      <c r="N11" s="51"/>
      <c r="O11" s="51"/>
      <c r="P11" s="51"/>
    </row>
    <row r="12" spans="1:16" x14ac:dyDescent="0.2">
      <c r="A12" s="50" t="s">
        <v>8</v>
      </c>
      <c r="B12" s="51"/>
      <c r="C12" s="51"/>
      <c r="D12" s="51"/>
      <c r="E12" s="51"/>
      <c r="F12" s="51"/>
      <c r="G12" s="51"/>
      <c r="H12" s="51"/>
      <c r="I12" s="51"/>
      <c r="J12" s="51"/>
      <c r="K12" s="51"/>
      <c r="L12" s="51"/>
      <c r="M12" s="51"/>
      <c r="N12" s="51"/>
      <c r="O12" s="51"/>
      <c r="P12" s="51"/>
    </row>
    <row r="13" spans="1:16" x14ac:dyDescent="0.2">
      <c r="A13" s="52" t="s">
        <v>9</v>
      </c>
      <c r="B13" s="51"/>
      <c r="C13" s="51"/>
      <c r="D13" s="51"/>
      <c r="E13" s="51"/>
      <c r="F13" s="51"/>
      <c r="G13" s="51"/>
      <c r="H13" s="51"/>
      <c r="I13" s="51"/>
      <c r="J13" s="51"/>
      <c r="K13" s="51"/>
      <c r="L13" s="51"/>
      <c r="M13" s="51"/>
      <c r="N13" s="51"/>
      <c r="O13" s="51"/>
      <c r="P13" s="51"/>
    </row>
    <row r="14" spans="1:16" x14ac:dyDescent="0.2">
      <c r="A14" s="53" t="s">
        <v>34</v>
      </c>
      <c r="B14" s="51"/>
      <c r="C14" s="51"/>
      <c r="D14" s="51"/>
      <c r="E14" s="51"/>
      <c r="F14" s="51"/>
      <c r="G14" s="51"/>
      <c r="H14" s="51"/>
      <c r="I14" s="51"/>
      <c r="J14" s="51"/>
      <c r="K14" s="51"/>
      <c r="L14" s="51"/>
      <c r="M14" s="51"/>
      <c r="N14" s="51"/>
      <c r="O14" s="51"/>
      <c r="P14" s="51"/>
    </row>
    <row r="15" spans="1:16" x14ac:dyDescent="0.2">
      <c r="A15" s="54" t="s">
        <v>11</v>
      </c>
      <c r="B15" s="54" t="s">
        <v>12</v>
      </c>
      <c r="C15" s="54" t="s">
        <v>13</v>
      </c>
      <c r="D15" s="54" t="s">
        <v>0</v>
      </c>
      <c r="E15" s="54" t="s">
        <v>0</v>
      </c>
      <c r="F15" s="54" t="s">
        <v>0</v>
      </c>
      <c r="G15" s="54" t="s">
        <v>0</v>
      </c>
      <c r="H15" s="54" t="s">
        <v>0</v>
      </c>
      <c r="I15" s="54" t="s">
        <v>0</v>
      </c>
      <c r="J15" s="54" t="s">
        <v>14</v>
      </c>
      <c r="K15" s="54" t="s">
        <v>0</v>
      </c>
      <c r="L15" s="54" t="s">
        <v>0</v>
      </c>
      <c r="M15" s="54" t="s">
        <v>0</v>
      </c>
      <c r="N15" s="54" t="s">
        <v>0</v>
      </c>
      <c r="O15" s="54" t="s">
        <v>0</v>
      </c>
      <c r="P15" s="54" t="s">
        <v>0</v>
      </c>
    </row>
    <row r="16" spans="1:16" ht="41.25" customHeight="1" x14ac:dyDescent="0.2">
      <c r="A16" s="54" t="s">
        <v>0</v>
      </c>
      <c r="B16" s="54" t="s">
        <v>0</v>
      </c>
      <c r="C16" s="54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от 31.12.2019 № 639/6</v>
      </c>
      <c r="D16" s="54" t="s">
        <v>0</v>
      </c>
      <c r="E16" s="54" t="s">
        <v>0</v>
      </c>
      <c r="F16" s="54" t="s">
        <v>0</v>
      </c>
      <c r="G16" s="54" t="s">
        <v>0</v>
      </c>
      <c r="H16" s="54" t="s">
        <v>0</v>
      </c>
      <c r="I16" s="54" t="s">
        <v>0</v>
      </c>
      <c r="J16" s="54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от 31.12.2019 № 639/6</v>
      </c>
      <c r="K16" s="54" t="s">
        <v>0</v>
      </c>
      <c r="L16" s="54" t="s">
        <v>0</v>
      </c>
      <c r="M16" s="54" t="s">
        <v>0</v>
      </c>
      <c r="N16" s="54" t="s">
        <v>0</v>
      </c>
      <c r="O16" s="54" t="s">
        <v>0</v>
      </c>
      <c r="P16" s="54" t="s">
        <v>0</v>
      </c>
    </row>
    <row r="17" spans="1:18" ht="30" customHeight="1" x14ac:dyDescent="0.2">
      <c r="A17" s="54" t="s">
        <v>0</v>
      </c>
      <c r="B17" s="54" t="s">
        <v>0</v>
      </c>
      <c r="C17" s="54" t="s">
        <v>16</v>
      </c>
      <c r="D17" s="54" t="s">
        <v>0</v>
      </c>
      <c r="E17" s="54" t="s">
        <v>0</v>
      </c>
      <c r="F17" s="54" t="s">
        <v>0</v>
      </c>
      <c r="G17" s="54" t="s">
        <v>17</v>
      </c>
      <c r="H17" s="54" t="s">
        <v>0</v>
      </c>
      <c r="I17" s="54" t="s">
        <v>0</v>
      </c>
      <c r="J17" s="54" t="s">
        <v>18</v>
      </c>
      <c r="K17" s="54" t="s">
        <v>0</v>
      </c>
      <c r="L17" s="54" t="s">
        <v>0</v>
      </c>
      <c r="M17" s="54" t="s">
        <v>0</v>
      </c>
      <c r="N17" s="54" t="s">
        <v>17</v>
      </c>
      <c r="O17" s="54" t="s">
        <v>0</v>
      </c>
      <c r="P17" s="54" t="s">
        <v>0</v>
      </c>
    </row>
    <row r="18" spans="1:18" ht="60" x14ac:dyDescent="0.2">
      <c r="A18" s="54" t="s">
        <v>0</v>
      </c>
      <c r="B18" s="54" t="s">
        <v>0</v>
      </c>
      <c r="C18" s="1" t="s">
        <v>19</v>
      </c>
      <c r="D18" s="1" t="s">
        <v>20</v>
      </c>
      <c r="E18" s="1" t="s">
        <v>21</v>
      </c>
      <c r="F18" s="1" t="s">
        <v>22</v>
      </c>
      <c r="G18" s="1" t="s">
        <v>23</v>
      </c>
      <c r="H18" s="1" t="s">
        <v>24</v>
      </c>
      <c r="I18" s="1" t="s">
        <v>25</v>
      </c>
      <c r="J18" s="1" t="s">
        <v>19</v>
      </c>
      <c r="K18" s="1" t="s">
        <v>20</v>
      </c>
      <c r="L18" s="1" t="s">
        <v>21</v>
      </c>
      <c r="M18" s="1" t="s">
        <v>22</v>
      </c>
      <c r="N18" s="1" t="s">
        <v>23</v>
      </c>
      <c r="O18" s="1" t="s">
        <v>24</v>
      </c>
      <c r="P18" s="1" t="s">
        <v>25</v>
      </c>
      <c r="Q18" s="1" t="s">
        <v>26</v>
      </c>
      <c r="R18" s="1" t="s">
        <v>27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28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29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19"/>
  <sheetViews>
    <sheetView tabSelected="1" showOutlineSymbols="0" showWhiteSpace="0" zoomScale="90" zoomScaleNormal="90" workbookViewId="0">
      <selection activeCell="H1" sqref="H1:W1048576"/>
    </sheetView>
  </sheetViews>
  <sheetFormatPr defaultRowHeight="14.25" x14ac:dyDescent="0.2"/>
  <cols>
    <col min="1" max="1" width="10" style="34" bestFit="1" customWidth="1"/>
    <col min="2" max="2" width="25" style="34" bestFit="1" customWidth="1"/>
    <col min="3" max="3" width="18.75" style="34" customWidth="1"/>
    <col min="4" max="4" width="4.25" style="34" customWidth="1"/>
    <col min="5" max="5" width="9.125" style="34" customWidth="1"/>
    <col min="6" max="6" width="29.375" style="34" customWidth="1"/>
    <col min="7" max="7" width="11.5" style="34" customWidth="1"/>
    <col min="8" max="23" width="9" style="34" hidden="1" customWidth="1"/>
    <col min="24" max="25" width="9.875" style="34" bestFit="1" customWidth="1"/>
    <col min="26" max="16384" width="9" style="34"/>
  </cols>
  <sheetData>
    <row r="1" spans="1:25" x14ac:dyDescent="0.2">
      <c r="A1" s="34" t="s">
        <v>35</v>
      </c>
    </row>
    <row r="2" spans="1:25" ht="45" x14ac:dyDescent="0.2">
      <c r="A2" s="35" t="s">
        <v>11</v>
      </c>
      <c r="B2" s="35" t="s">
        <v>36</v>
      </c>
      <c r="C2" s="68" t="s">
        <v>13</v>
      </c>
      <c r="D2" s="69"/>
      <c r="E2" s="70"/>
      <c r="F2" s="36" t="s">
        <v>14</v>
      </c>
      <c r="G2" s="37"/>
    </row>
    <row r="3" spans="1:25" ht="135" x14ac:dyDescent="0.25">
      <c r="A3" s="35">
        <v>1</v>
      </c>
      <c r="B3" s="35" t="s">
        <v>37</v>
      </c>
      <c r="C3" s="62">
        <f>т5!I26</f>
        <v>5240.1488600000002</v>
      </c>
      <c r="D3" s="63"/>
      <c r="E3" s="64"/>
      <c r="F3" s="38"/>
      <c r="G3" s="39"/>
      <c r="Y3" s="11"/>
    </row>
    <row r="4" spans="1:25" ht="15.75" x14ac:dyDescent="0.2">
      <c r="A4" s="35">
        <v>2</v>
      </c>
      <c r="B4" s="35" t="s">
        <v>38</v>
      </c>
      <c r="C4" s="62">
        <f>C3*20%</f>
        <v>1048.0297720000001</v>
      </c>
      <c r="D4" s="63"/>
      <c r="E4" s="64"/>
      <c r="F4" s="38"/>
      <c r="G4" s="39"/>
      <c r="H4" s="6">
        <v>2015</v>
      </c>
      <c r="I4" s="6">
        <v>2016</v>
      </c>
      <c r="J4" s="6">
        <v>2017</v>
      </c>
      <c r="K4" s="7">
        <v>2018</v>
      </c>
      <c r="L4" s="7">
        <v>2019</v>
      </c>
      <c r="M4" s="7">
        <v>2020</v>
      </c>
      <c r="N4" s="7">
        <v>2021</v>
      </c>
      <c r="O4" s="6">
        <v>2022</v>
      </c>
      <c r="P4" s="6">
        <v>2023</v>
      </c>
      <c r="Q4" s="7">
        <v>2024</v>
      </c>
      <c r="R4" s="7">
        <v>2025</v>
      </c>
      <c r="S4" s="7">
        <v>2026</v>
      </c>
      <c r="T4" s="7">
        <v>2027</v>
      </c>
      <c r="U4" s="6">
        <v>2028</v>
      </c>
      <c r="V4" s="6">
        <v>2029</v>
      </c>
      <c r="W4" s="7">
        <v>2030</v>
      </c>
    </row>
    <row r="5" spans="1:25" ht="135" x14ac:dyDescent="0.2">
      <c r="A5" s="35">
        <v>3</v>
      </c>
      <c r="B5" s="35" t="s">
        <v>39</v>
      </c>
      <c r="C5" s="62">
        <f>C4+C3</f>
        <v>6288.1786320000001</v>
      </c>
      <c r="D5" s="63"/>
      <c r="E5" s="64"/>
      <c r="F5" s="40"/>
      <c r="G5" s="41"/>
      <c r="H5" s="8">
        <v>114.3</v>
      </c>
      <c r="I5" s="8">
        <v>106.3</v>
      </c>
      <c r="J5" s="8">
        <v>103.7</v>
      </c>
      <c r="K5" s="9">
        <v>105.3</v>
      </c>
      <c r="L5" s="9">
        <v>106.8</v>
      </c>
      <c r="M5" s="9">
        <v>106.2</v>
      </c>
      <c r="N5" s="9">
        <v>105.1</v>
      </c>
      <c r="O5" s="9">
        <v>104.8</v>
      </c>
      <c r="P5" s="9">
        <v>104.7</v>
      </c>
      <c r="Q5" s="9">
        <v>104.7</v>
      </c>
      <c r="R5" s="15">
        <v>104.7</v>
      </c>
      <c r="S5" s="15">
        <v>104.7</v>
      </c>
      <c r="T5" s="15">
        <v>104.7</v>
      </c>
      <c r="U5" s="15">
        <v>104.7</v>
      </c>
      <c r="V5" s="15">
        <v>104.7</v>
      </c>
      <c r="W5" s="15">
        <v>104.7</v>
      </c>
    </row>
    <row r="6" spans="1:25" ht="60" x14ac:dyDescent="0.2">
      <c r="A6" s="35">
        <v>4</v>
      </c>
      <c r="B6" s="35" t="s">
        <v>40</v>
      </c>
      <c r="C6" s="62">
        <f>C7+(C5-C7)*((C10/C9*(K5+100)/200)+C11/C9*(L5+100)/200*K5/100+C12/C9*((M5+100)/200*L5/100*K5/100)+C13/C9*((N5+100)/200*M5/100*L5/100*K5/100)+C14/C9*((O5+100)/200*N5/100*M5/100*L5/100*K5/100)+C15/C9*((P5+100)/200*O5/100*N5/100*M5/100*L5/100*K5/100))</f>
        <v>8466.4404250011648</v>
      </c>
      <c r="D6" s="63"/>
      <c r="E6" s="64"/>
      <c r="F6" s="40"/>
      <c r="G6" s="41"/>
    </row>
    <row r="7" spans="1:25" ht="75" x14ac:dyDescent="0.2">
      <c r="A7" s="35">
        <v>5</v>
      </c>
      <c r="B7" s="35" t="s">
        <v>41</v>
      </c>
      <c r="C7" s="71">
        <v>0</v>
      </c>
      <c r="D7" s="72"/>
      <c r="E7" s="73"/>
      <c r="F7" s="38"/>
      <c r="G7" s="39"/>
      <c r="H7" s="10"/>
      <c r="X7" s="10"/>
    </row>
    <row r="8" spans="1:25" ht="45" x14ac:dyDescent="0.2">
      <c r="A8" s="35">
        <v>6</v>
      </c>
      <c r="B8" s="35" t="s">
        <v>42</v>
      </c>
      <c r="C8" s="62">
        <f>C5-C7</f>
        <v>6288.1786320000001</v>
      </c>
      <c r="D8" s="63"/>
      <c r="E8" s="64"/>
      <c r="F8" s="38"/>
      <c r="G8" s="39"/>
    </row>
    <row r="9" spans="1:25" ht="90" x14ac:dyDescent="0.25">
      <c r="A9" s="35">
        <v>7</v>
      </c>
      <c r="B9" s="35" t="s">
        <v>43</v>
      </c>
      <c r="C9" s="62">
        <f>SUM(C10:E15)</f>
        <v>8376.3260899999987</v>
      </c>
      <c r="D9" s="63"/>
      <c r="E9" s="64"/>
      <c r="F9" s="42"/>
      <c r="G9" s="43"/>
      <c r="X9" s="44"/>
    </row>
    <row r="10" spans="1:25" ht="15" x14ac:dyDescent="0.2">
      <c r="A10" s="35">
        <v>7.1</v>
      </c>
      <c r="B10" s="35" t="s">
        <v>44</v>
      </c>
      <c r="C10" s="62">
        <v>0</v>
      </c>
      <c r="D10" s="63"/>
      <c r="E10" s="64"/>
      <c r="F10" s="38"/>
      <c r="G10" s="39"/>
    </row>
    <row r="11" spans="1:25" ht="15" x14ac:dyDescent="0.2">
      <c r="A11" s="35">
        <v>7.2</v>
      </c>
      <c r="B11" s="35" t="s">
        <v>45</v>
      </c>
      <c r="C11" s="62">
        <v>0</v>
      </c>
      <c r="D11" s="63"/>
      <c r="E11" s="64"/>
      <c r="F11" s="45"/>
      <c r="G11" s="46"/>
    </row>
    <row r="12" spans="1:25" ht="15" x14ac:dyDescent="0.2">
      <c r="A12" s="35">
        <v>7.3</v>
      </c>
      <c r="B12" s="35" t="s">
        <v>46</v>
      </c>
      <c r="C12" s="62">
        <v>0</v>
      </c>
      <c r="D12" s="63"/>
      <c r="E12" s="64"/>
      <c r="F12" s="45"/>
      <c r="G12" s="46"/>
    </row>
    <row r="13" spans="1:25" ht="15" x14ac:dyDescent="0.2">
      <c r="A13" s="35">
        <v>7.4</v>
      </c>
      <c r="B13" s="35" t="s">
        <v>47</v>
      </c>
      <c r="C13" s="62">
        <v>0</v>
      </c>
      <c r="D13" s="63"/>
      <c r="E13" s="64"/>
      <c r="F13" s="38"/>
      <c r="G13" s="39"/>
    </row>
    <row r="14" spans="1:25" ht="15" x14ac:dyDescent="0.2">
      <c r="A14" s="35">
        <v>7.5</v>
      </c>
      <c r="B14" s="35" t="s">
        <v>48</v>
      </c>
      <c r="C14" s="62">
        <v>0</v>
      </c>
      <c r="D14" s="63"/>
      <c r="E14" s="64"/>
      <c r="F14" s="38"/>
      <c r="G14" s="39"/>
    </row>
    <row r="15" spans="1:25" ht="15" x14ac:dyDescent="0.2">
      <c r="A15" s="35">
        <v>7.6</v>
      </c>
      <c r="B15" s="35" t="s">
        <v>52</v>
      </c>
      <c r="C15" s="62">
        <f>8.37632609*1000</f>
        <v>8376.3260899999987</v>
      </c>
      <c r="D15" s="63"/>
      <c r="E15" s="64"/>
      <c r="F15" s="38"/>
      <c r="G15" s="39"/>
    </row>
    <row r="16" spans="1:25" ht="75" x14ac:dyDescent="0.2">
      <c r="A16" s="35">
        <v>8</v>
      </c>
      <c r="B16" s="35" t="s">
        <v>49</v>
      </c>
      <c r="C16" s="62">
        <f>C6/1000</f>
        <v>8.4664404250011653</v>
      </c>
      <c r="D16" s="63"/>
      <c r="E16" s="64"/>
      <c r="F16" s="38"/>
      <c r="G16" s="39"/>
    </row>
    <row r="17" spans="1:26" ht="105" x14ac:dyDescent="0.2">
      <c r="A17" s="35">
        <v>9</v>
      </c>
      <c r="B17" s="35" t="s">
        <v>50</v>
      </c>
      <c r="C17" s="65">
        <v>0</v>
      </c>
      <c r="D17" s="66"/>
      <c r="E17" s="67"/>
      <c r="F17" s="20"/>
      <c r="G17" s="47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48"/>
    </row>
    <row r="18" spans="1:26" ht="30" x14ac:dyDescent="0.2">
      <c r="A18" s="35">
        <v>10</v>
      </c>
      <c r="B18" s="35" t="s">
        <v>51</v>
      </c>
      <c r="C18" s="62">
        <f>(C17+C16)*1000</f>
        <v>8466.4404250011648</v>
      </c>
      <c r="D18" s="63"/>
      <c r="E18" s="64"/>
      <c r="F18" s="38"/>
      <c r="G18" s="39"/>
      <c r="X18" s="10"/>
      <c r="Y18" s="49"/>
      <c r="Z18" s="30"/>
    </row>
    <row r="19" spans="1:26" x14ac:dyDescent="0.2">
      <c r="X19" s="10"/>
    </row>
  </sheetData>
  <mergeCells count="17">
    <mergeCell ref="C13:E13"/>
    <mergeCell ref="C2:E2"/>
    <mergeCell ref="C3:E3"/>
    <mergeCell ref="C4:E4"/>
    <mergeCell ref="C5:E5"/>
    <mergeCell ref="C6:E6"/>
    <mergeCell ref="C7:E7"/>
    <mergeCell ref="C8:E8"/>
    <mergeCell ref="C9:E9"/>
    <mergeCell ref="C10:E10"/>
    <mergeCell ref="C11:E11"/>
    <mergeCell ref="C12:E12"/>
    <mergeCell ref="C14:E14"/>
    <mergeCell ref="C15:E15"/>
    <mergeCell ref="C16:E16"/>
    <mergeCell ref="C17:E17"/>
    <mergeCell ref="C18:E18"/>
  </mergeCells>
  <pageMargins left="0.75" right="0.75" top="1" bottom="1" header="0.5" footer="0.5"/>
  <pageSetup paperSize="9" scale="3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т1</vt:lpstr>
      <vt:lpstr>т2</vt:lpstr>
      <vt:lpstr>т3</vt:lpstr>
      <vt:lpstr>т4</vt:lpstr>
      <vt:lpstr>т5</vt:lpstr>
      <vt:lpstr>c</vt:lpstr>
      <vt:lpstr>т6 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Демёхина Анна Викторовна</cp:lastModifiedBy>
  <cp:revision>0</cp:revision>
  <dcterms:created xsi:type="dcterms:W3CDTF">2019-03-20T14:12:30Z</dcterms:created>
  <dcterms:modified xsi:type="dcterms:W3CDTF">2021-04-12T14:20:55Z</dcterms:modified>
</cp:coreProperties>
</file>